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drawings/drawing4.xml" ContentType="application/vnd.openxmlformats-officedocument.drawing+xml"/>
  <Override PartName="/xl/drawings/drawing5.xml" ContentType="application/vnd.openxmlformats-officedocument.drawing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10.xml" ContentType="application/vnd.openxmlformats-officedocument.spreadsheetml.worksheet+xml"/>
  <Override PartName="/xl/drawings/drawing2.xml" ContentType="application/vnd.openxmlformats-officedocument.drawing+xml"/>
  <Override PartName="/xl/drawings/drawing3.xml" ContentType="application/vnd.openxmlformats-officedocument.drawing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240" yWindow="105" windowWidth="14805" windowHeight="8010" tabRatio="821" activeTab="1"/>
  </bookViews>
  <sheets>
    <sheet name="Guide" sheetId="16" r:id="rId1"/>
    <sheet name="MASTER" sheetId="1" r:id="rId2"/>
    <sheet name="RECEIVED AMOUNT " sheetId="2" r:id="rId3"/>
    <sheet name="Order" sheetId="5" r:id="rId4"/>
    <sheet name="Demand" sheetId="3" r:id="rId5"/>
    <sheet name="Pay Sanction" sheetId="7" r:id="rId6"/>
    <sheet name="Expenditure" sheetId="9" r:id="rId7"/>
    <sheet name="Exp-School Wise" sheetId="10" r:id="rId8"/>
    <sheet name="RECEIVED" sheetId="12" state="hidden" r:id="rId9"/>
    <sheet name="Demand Format" sheetId="13" r:id="rId10"/>
    <sheet name="Bill Register" sheetId="14" r:id="rId11"/>
    <sheet name="Report" sheetId="15" r:id="rId12"/>
  </sheets>
  <externalReferences>
    <externalReference r:id="rId13"/>
  </externalReferences>
  <definedNames>
    <definedName name="grant">MASTER!$H$8:$H$47</definedName>
    <definedName name="jktdh__mPp_izkFkfed_fo_ky___daojiqjk" localSheetId="1">MASTER!$C$8:$E$47</definedName>
    <definedName name="POEntry">'[1]Demand Register'!$A$8:$M$197</definedName>
    <definedName name="_xlnm.Print_Area" localSheetId="5">'Pay Sanction'!$A$1:$I$28</definedName>
    <definedName name="_xlnm.Print_Titles" localSheetId="10">'Bill Register'!$1:$4</definedName>
    <definedName name="_xlnm.Print_Titles" localSheetId="4">Demand!$1:$4</definedName>
    <definedName name="school" localSheetId="4">MASTER!$C$8:$E$47</definedName>
    <definedName name="SCHOOL">MASTER!$C$8:$E$47</definedName>
    <definedName name="SCHOOLNAME">[1]PROFILE!$D$9:$D$23</definedName>
    <definedName name="sn" localSheetId="1">MASTER!$C$8:$E$47</definedName>
  </definedNames>
  <calcPr calcId="124519"/>
</workbook>
</file>

<file path=xl/calcChain.xml><?xml version="1.0" encoding="utf-8"?>
<calcChain xmlns="http://schemas.openxmlformats.org/spreadsheetml/2006/main">
  <c r="D49" i="15"/>
  <c r="D50"/>
  <c r="D48"/>
  <c r="B6"/>
  <c r="B7"/>
  <c r="B8"/>
  <c r="B9"/>
  <c r="B10"/>
  <c r="B11"/>
  <c r="B12"/>
  <c r="B13"/>
  <c r="B14"/>
  <c r="B15"/>
  <c r="B16"/>
  <c r="B17"/>
  <c r="B18"/>
  <c r="B19"/>
  <c r="B20"/>
  <c r="B21"/>
  <c r="B22"/>
  <c r="B23"/>
  <c r="B24"/>
  <c r="B25"/>
  <c r="B26"/>
  <c r="B27"/>
  <c r="B28"/>
  <c r="B29"/>
  <c r="B30"/>
  <c r="B31"/>
  <c r="B32"/>
  <c r="B33"/>
  <c r="B34"/>
  <c r="B35"/>
  <c r="B36"/>
  <c r="B37"/>
  <c r="B38"/>
  <c r="B39"/>
  <c r="B40"/>
  <c r="B41"/>
  <c r="B42"/>
  <c r="B43"/>
  <c r="B44"/>
  <c r="B5"/>
  <c r="A25"/>
  <c r="A26"/>
  <c r="A27"/>
  <c r="A28"/>
  <c r="A29"/>
  <c r="A30"/>
  <c r="A31"/>
  <c r="A32"/>
  <c r="A33"/>
  <c r="A34"/>
  <c r="A35"/>
  <c r="A36"/>
  <c r="A37"/>
  <c r="A38"/>
  <c r="A39"/>
  <c r="A40"/>
  <c r="A41"/>
  <c r="A42"/>
  <c r="A43"/>
  <c r="A44"/>
  <c r="N24" i="14"/>
  <c r="N25"/>
  <c r="N26"/>
  <c r="N27"/>
  <c r="N28"/>
  <c r="N29"/>
  <c r="N30"/>
  <c r="N31"/>
  <c r="N32"/>
  <c r="N33"/>
  <c r="N34"/>
  <c r="N35"/>
  <c r="N36"/>
  <c r="N37"/>
  <c r="N38"/>
  <c r="N39"/>
  <c r="N40"/>
  <c r="N41"/>
  <c r="N42"/>
  <c r="N43"/>
  <c r="J37" i="13"/>
  <c r="J38"/>
  <c r="J39"/>
  <c r="J40"/>
  <c r="J21"/>
  <c r="J22"/>
  <c r="J23"/>
  <c r="J24"/>
  <c r="J25"/>
  <c r="J26"/>
  <c r="J27"/>
  <c r="J28"/>
  <c r="J29"/>
  <c r="J30"/>
  <c r="J31"/>
  <c r="J32"/>
  <c r="J33"/>
  <c r="J34"/>
  <c r="J35"/>
  <c r="J36"/>
  <c r="V11" i="10"/>
  <c r="X10"/>
  <c r="Y10"/>
  <c r="Z10"/>
  <c r="AA10"/>
  <c r="AB10"/>
  <c r="AC10"/>
  <c r="AD10"/>
  <c r="AE10"/>
  <c r="AF10"/>
  <c r="AG10"/>
  <c r="AH10"/>
  <c r="AI10"/>
  <c r="AJ10"/>
  <c r="AK10"/>
  <c r="AL10"/>
  <c r="AM10"/>
  <c r="AN10"/>
  <c r="AO10"/>
  <c r="AP10"/>
  <c r="W10"/>
  <c r="AP5"/>
  <c r="AO5"/>
  <c r="AN5"/>
  <c r="AM5"/>
  <c r="AL5"/>
  <c r="AK5"/>
  <c r="AJ5"/>
  <c r="AI5"/>
  <c r="AH5"/>
  <c r="AG5"/>
  <c r="AF5"/>
  <c r="AE5"/>
  <c r="AD5"/>
  <c r="AC5"/>
  <c r="AB5"/>
  <c r="AA5"/>
  <c r="Z5"/>
  <c r="Y5"/>
  <c r="X5"/>
  <c r="W5"/>
  <c r="V5"/>
  <c r="X9" i="9"/>
  <c r="Y9"/>
  <c r="Z9"/>
  <c r="AA9"/>
  <c r="AB9"/>
  <c r="AC9"/>
  <c r="AD9"/>
  <c r="AE9"/>
  <c r="AF9"/>
  <c r="AG9"/>
  <c r="AH9"/>
  <c r="AI9"/>
  <c r="AJ9"/>
  <c r="AK9"/>
  <c r="AL9"/>
  <c r="AM9"/>
  <c r="AN9"/>
  <c r="AO9"/>
  <c r="AP9"/>
  <c r="W9"/>
  <c r="AP4"/>
  <c r="AO4"/>
  <c r="AN4"/>
  <c r="AM4"/>
  <c r="AL4"/>
  <c r="AK4"/>
  <c r="AJ4"/>
  <c r="AI4"/>
  <c r="AH4"/>
  <c r="AG4"/>
  <c r="AF4"/>
  <c r="AE4"/>
  <c r="Z4"/>
  <c r="AD4" l="1"/>
  <c r="AC4"/>
  <c r="AB4"/>
  <c r="AA4"/>
  <c r="Y4"/>
  <c r="X4"/>
  <c r="W4"/>
  <c r="V4"/>
  <c r="Q25" i="3"/>
  <c r="Q26"/>
  <c r="Q27"/>
  <c r="Q28"/>
  <c r="Q29"/>
  <c r="Q30"/>
  <c r="Q31"/>
  <c r="Q32"/>
  <c r="Q33"/>
  <c r="Q34"/>
  <c r="Q35"/>
  <c r="Q36"/>
  <c r="Q37"/>
  <c r="Q38"/>
  <c r="Q39"/>
  <c r="Q40"/>
  <c r="Q41"/>
  <c r="Q42"/>
  <c r="Q43"/>
  <c r="Q44"/>
  <c r="V3" i="5"/>
  <c r="AK38"/>
  <c r="AK37"/>
  <c r="AK28"/>
  <c r="AK27"/>
  <c r="V24"/>
  <c r="W24"/>
  <c r="X24"/>
  <c r="Y24"/>
  <c r="Z24"/>
  <c r="AA24"/>
  <c r="AB24"/>
  <c r="AC24"/>
  <c r="AD24"/>
  <c r="AE24"/>
  <c r="AF24"/>
  <c r="AG24"/>
  <c r="AH24"/>
  <c r="AI24"/>
  <c r="AJ24"/>
  <c r="AK24"/>
  <c r="AL24"/>
  <c r="AM24"/>
  <c r="AN24"/>
  <c r="AO24"/>
  <c r="AP24"/>
  <c r="V16"/>
  <c r="W16"/>
  <c r="X16"/>
  <c r="Y16"/>
  <c r="Z16"/>
  <c r="AA16"/>
  <c r="AB16"/>
  <c r="AC16"/>
  <c r="AD16"/>
  <c r="AE16"/>
  <c r="AF16"/>
  <c r="AG16"/>
  <c r="AH16"/>
  <c r="AI16"/>
  <c r="AJ16"/>
  <c r="AK16"/>
  <c r="AL16"/>
  <c r="AM16"/>
  <c r="AN16"/>
  <c r="AO16"/>
  <c r="AP16"/>
  <c r="V17"/>
  <c r="W17"/>
  <c r="X17"/>
  <c r="Y17"/>
  <c r="Z17"/>
  <c r="AA17"/>
  <c r="AB17"/>
  <c r="AC17"/>
  <c r="AD17"/>
  <c r="AE17"/>
  <c r="AF17"/>
  <c r="AG17"/>
  <c r="AH17"/>
  <c r="AI17"/>
  <c r="AJ17"/>
  <c r="AK17"/>
  <c r="AL17"/>
  <c r="AM17"/>
  <c r="AN17"/>
  <c r="AO17"/>
  <c r="AP17"/>
  <c r="V18"/>
  <c r="W18"/>
  <c r="X18"/>
  <c r="Y18"/>
  <c r="Z18"/>
  <c r="AA18"/>
  <c r="AB18"/>
  <c r="AC18"/>
  <c r="AD18"/>
  <c r="AE18"/>
  <c r="AF18"/>
  <c r="AG18"/>
  <c r="AH18"/>
  <c r="AI18"/>
  <c r="AJ18"/>
  <c r="AK18"/>
  <c r="AL18"/>
  <c r="AM18"/>
  <c r="AN18"/>
  <c r="AO18"/>
  <c r="AP18"/>
  <c r="V19"/>
  <c r="W19"/>
  <c r="X19"/>
  <c r="Y19"/>
  <c r="Z19"/>
  <c r="AA19"/>
  <c r="AB19"/>
  <c r="AC19"/>
  <c r="AD19"/>
  <c r="AE19"/>
  <c r="AF19"/>
  <c r="AG19"/>
  <c r="AH19"/>
  <c r="AI19"/>
  <c r="AJ19"/>
  <c r="AK19"/>
  <c r="AL19"/>
  <c r="AM19"/>
  <c r="AN19"/>
  <c r="AO19"/>
  <c r="AP19"/>
  <c r="V20"/>
  <c r="W20"/>
  <c r="X20"/>
  <c r="Y20"/>
  <c r="Z20"/>
  <c r="AA20"/>
  <c r="AB20"/>
  <c r="AC20"/>
  <c r="AD20"/>
  <c r="AE20"/>
  <c r="AF20"/>
  <c r="AG20"/>
  <c r="AH20"/>
  <c r="AI20"/>
  <c r="AJ20"/>
  <c r="AK20"/>
  <c r="AL20"/>
  <c r="AM20"/>
  <c r="AN20"/>
  <c r="AO20"/>
  <c r="AP20"/>
  <c r="V21"/>
  <c r="W21"/>
  <c r="X21"/>
  <c r="Y21"/>
  <c r="Z21"/>
  <c r="AA21"/>
  <c r="AB21"/>
  <c r="AC21"/>
  <c r="AD21"/>
  <c r="AE21"/>
  <c r="AF21"/>
  <c r="AG21"/>
  <c r="AH21"/>
  <c r="AI21"/>
  <c r="AJ21"/>
  <c r="AK21"/>
  <c r="AL21"/>
  <c r="AM21"/>
  <c r="AN21"/>
  <c r="AO21"/>
  <c r="AP21"/>
  <c r="V22"/>
  <c r="W22"/>
  <c r="X22"/>
  <c r="Y22"/>
  <c r="Z22"/>
  <c r="AA22"/>
  <c r="AB22"/>
  <c r="AC22"/>
  <c r="AD22"/>
  <c r="AE22"/>
  <c r="AF22"/>
  <c r="AG22"/>
  <c r="AH22"/>
  <c r="AI22"/>
  <c r="AJ22"/>
  <c r="AK22"/>
  <c r="AL22"/>
  <c r="AM22"/>
  <c r="AN22"/>
  <c r="AO22"/>
  <c r="AP22"/>
  <c r="V23"/>
  <c r="W23"/>
  <c r="X23"/>
  <c r="Y23"/>
  <c r="Z23"/>
  <c r="AA23"/>
  <c r="AB23"/>
  <c r="AC23"/>
  <c r="AD23"/>
  <c r="AE23"/>
  <c r="AF23"/>
  <c r="AG23"/>
  <c r="AH23"/>
  <c r="AI23"/>
  <c r="AJ23"/>
  <c r="AK23"/>
  <c r="AL23"/>
  <c r="AM23"/>
  <c r="AN23"/>
  <c r="AO23"/>
  <c r="AP23"/>
  <c r="W11"/>
  <c r="X11"/>
  <c r="Y11"/>
  <c r="Z11"/>
  <c r="AA11"/>
  <c r="AB11"/>
  <c r="AC11"/>
  <c r="AD11"/>
  <c r="AE11"/>
  <c r="AF11"/>
  <c r="AG11"/>
  <c r="AH11"/>
  <c r="AI11"/>
  <c r="AJ11"/>
  <c r="AK11"/>
  <c r="AL11"/>
  <c r="AM11"/>
  <c r="AN11"/>
  <c r="AO11"/>
  <c r="AP11"/>
  <c r="W12"/>
  <c r="X12"/>
  <c r="Y12"/>
  <c r="Z12"/>
  <c r="AA12"/>
  <c r="AB12"/>
  <c r="AC12"/>
  <c r="AD12"/>
  <c r="AE12"/>
  <c r="AF12"/>
  <c r="AG12"/>
  <c r="AH12"/>
  <c r="AI12"/>
  <c r="AJ12"/>
  <c r="AK12"/>
  <c r="AL12"/>
  <c r="AM12"/>
  <c r="AN12"/>
  <c r="AO12"/>
  <c r="AP12"/>
  <c r="W13"/>
  <c r="X13"/>
  <c r="Y13"/>
  <c r="Z13"/>
  <c r="AA13"/>
  <c r="AB13"/>
  <c r="AC13"/>
  <c r="AD13"/>
  <c r="AE13"/>
  <c r="AF13"/>
  <c r="AG13"/>
  <c r="AH13"/>
  <c r="AI13"/>
  <c r="AJ13"/>
  <c r="AK13"/>
  <c r="AL13"/>
  <c r="AM13"/>
  <c r="AN13"/>
  <c r="AO13"/>
  <c r="AP13"/>
  <c r="W14"/>
  <c r="X14"/>
  <c r="Y14"/>
  <c r="Z14"/>
  <c r="AA14"/>
  <c r="AB14"/>
  <c r="AC14"/>
  <c r="AD14"/>
  <c r="AE14"/>
  <c r="AF14"/>
  <c r="AG14"/>
  <c r="AH14"/>
  <c r="AI14"/>
  <c r="AJ14"/>
  <c r="AK14"/>
  <c r="AL14"/>
  <c r="AM14"/>
  <c r="AN14"/>
  <c r="AO14"/>
  <c r="AP14"/>
  <c r="W15"/>
  <c r="X15"/>
  <c r="Y15"/>
  <c r="Z15"/>
  <c r="AA15"/>
  <c r="AB15"/>
  <c r="AC15"/>
  <c r="AD15"/>
  <c r="AE15"/>
  <c r="AF15"/>
  <c r="AG15"/>
  <c r="AH15"/>
  <c r="AI15"/>
  <c r="AJ15"/>
  <c r="AK15"/>
  <c r="AL15"/>
  <c r="AM15"/>
  <c r="AN15"/>
  <c r="AO15"/>
  <c r="AP15"/>
  <c r="W10"/>
  <c r="X10"/>
  <c r="Y10"/>
  <c r="Z10"/>
  <c r="AA10"/>
  <c r="AB10"/>
  <c r="AC10"/>
  <c r="AD10"/>
  <c r="AE10"/>
  <c r="AF10"/>
  <c r="AG10"/>
  <c r="AH10"/>
  <c r="AI10"/>
  <c r="AJ10"/>
  <c r="AK10"/>
  <c r="AL10"/>
  <c r="AM10"/>
  <c r="AN10"/>
  <c r="AO10"/>
  <c r="AP10"/>
  <c r="X9"/>
  <c r="Y9"/>
  <c r="Z9"/>
  <c r="AA9"/>
  <c r="AB9"/>
  <c r="AC9"/>
  <c r="AD9"/>
  <c r="AE9"/>
  <c r="AF9"/>
  <c r="AG9"/>
  <c r="AH9"/>
  <c r="AI9"/>
  <c r="AJ9"/>
  <c r="AK9"/>
  <c r="AL9"/>
  <c r="AM9"/>
  <c r="AN9"/>
  <c r="AO9"/>
  <c r="AP9"/>
  <c r="W9"/>
  <c r="AP7"/>
  <c r="Y7"/>
  <c r="X7"/>
  <c r="W7"/>
  <c r="V7"/>
  <c r="AO7"/>
  <c r="AN7"/>
  <c r="AM7"/>
  <c r="AL7"/>
  <c r="AK7"/>
  <c r="AJ7"/>
  <c r="AI7"/>
  <c r="AH7"/>
  <c r="AG7"/>
  <c r="AF7"/>
  <c r="AE7"/>
  <c r="AD7"/>
  <c r="AC7"/>
  <c r="AB7"/>
  <c r="AA7"/>
  <c r="Z7"/>
  <c r="AP4" i="2"/>
  <c r="AO4"/>
  <c r="AN4"/>
  <c r="AM4"/>
  <c r="AL4"/>
  <c r="AK4"/>
  <c r="AJ4"/>
  <c r="AI4"/>
  <c r="AH4"/>
  <c r="AG4"/>
  <c r="AF4"/>
  <c r="AE4"/>
  <c r="AD4"/>
  <c r="AC4"/>
  <c r="AB4"/>
  <c r="AA4"/>
  <c r="Z4"/>
  <c r="Y4"/>
  <c r="X4"/>
  <c r="X8" s="1"/>
  <c r="W4"/>
  <c r="W8"/>
  <c r="Y8"/>
  <c r="Z8"/>
  <c r="AA8"/>
  <c r="AB8"/>
  <c r="AC8"/>
  <c r="AD8"/>
  <c r="AE8"/>
  <c r="AF8"/>
  <c r="AG8"/>
  <c r="AH8"/>
  <c r="AI8"/>
  <c r="AJ8"/>
  <c r="AK8"/>
  <c r="AL8"/>
  <c r="AM8"/>
  <c r="AN8"/>
  <c r="AO8"/>
  <c r="AP8"/>
  <c r="B14" i="1"/>
  <c r="B15"/>
  <c r="B16"/>
  <c r="B17"/>
  <c r="B18"/>
  <c r="B19"/>
  <c r="B20"/>
  <c r="B21"/>
  <c r="B22"/>
  <c r="B23"/>
  <c r="B24"/>
  <c r="B25"/>
  <c r="B26"/>
  <c r="B27"/>
  <c r="B28"/>
  <c r="B29"/>
  <c r="B30"/>
  <c r="B31"/>
  <c r="B32"/>
  <c r="B33"/>
  <c r="B34"/>
  <c r="B35"/>
  <c r="B36"/>
  <c r="B37"/>
  <c r="B38"/>
  <c r="B39"/>
  <c r="B40"/>
  <c r="B41"/>
  <c r="B42"/>
  <c r="B43"/>
  <c r="B44"/>
  <c r="B45"/>
  <c r="B46"/>
  <c r="B47"/>
  <c r="G28"/>
  <c r="G29"/>
  <c r="G30"/>
  <c r="G31"/>
  <c r="G32"/>
  <c r="G33"/>
  <c r="G34"/>
  <c r="G35"/>
  <c r="G36"/>
  <c r="G37"/>
  <c r="G38"/>
  <c r="G39"/>
  <c r="G40"/>
  <c r="G41"/>
  <c r="G42"/>
  <c r="G43"/>
  <c r="G44"/>
  <c r="G45"/>
  <c r="G46"/>
  <c r="G47"/>
  <c r="AQ8" i="2"/>
  <c r="C7"/>
  <c r="D7"/>
  <c r="N5" i="14"/>
  <c r="N6"/>
  <c r="N7"/>
  <c r="N8"/>
  <c r="N9"/>
  <c r="N10"/>
  <c r="N11"/>
  <c r="N12"/>
  <c r="N13"/>
  <c r="N14"/>
  <c r="N15"/>
  <c r="N16"/>
  <c r="N17"/>
  <c r="N18"/>
  <c r="N19"/>
  <c r="N20"/>
  <c r="N21"/>
  <c r="N22"/>
  <c r="N23"/>
  <c r="N4"/>
  <c r="A6"/>
  <c r="A7"/>
  <c r="A8"/>
  <c r="A9"/>
  <c r="A10"/>
  <c r="A11"/>
  <c r="A12"/>
  <c r="A13"/>
  <c r="A14"/>
  <c r="A15"/>
  <c r="A16"/>
  <c r="A17"/>
  <c r="A18"/>
  <c r="A19"/>
  <c r="A20"/>
  <c r="A21"/>
  <c r="A22"/>
  <c r="A23"/>
  <c r="A24"/>
  <c r="A25"/>
  <c r="A26"/>
  <c r="A27"/>
  <c r="A28"/>
  <c r="A29"/>
  <c r="A30"/>
  <c r="A31"/>
  <c r="A32"/>
  <c r="A33"/>
  <c r="A34"/>
  <c r="A35"/>
  <c r="A36"/>
  <c r="A37"/>
  <c r="A38"/>
  <c r="A39"/>
  <c r="A40"/>
  <c r="A41"/>
  <c r="A42"/>
  <c r="A43"/>
  <c r="A44"/>
  <c r="A45"/>
  <c r="A46"/>
  <c r="A47"/>
  <c r="A48"/>
  <c r="A49"/>
  <c r="A50"/>
  <c r="A51"/>
  <c r="A52"/>
  <c r="A53"/>
  <c r="A54"/>
  <c r="A55"/>
  <c r="A56"/>
  <c r="A57"/>
  <c r="A58"/>
  <c r="A59"/>
  <c r="A60"/>
  <c r="A61"/>
  <c r="A62"/>
  <c r="A63"/>
  <c r="A64"/>
  <c r="A65"/>
  <c r="A66"/>
  <c r="A67"/>
  <c r="A68"/>
  <c r="A69"/>
  <c r="A70"/>
  <c r="A71"/>
  <c r="A72"/>
  <c r="A73"/>
  <c r="A74"/>
  <c r="A75"/>
  <c r="A76"/>
  <c r="A77"/>
  <c r="A78"/>
  <c r="A79"/>
  <c r="A80"/>
  <c r="A81"/>
  <c r="A82"/>
  <c r="A83"/>
  <c r="A84"/>
  <c r="A85"/>
  <c r="A86"/>
  <c r="A87"/>
  <c r="A88"/>
  <c r="A89"/>
  <c r="A90"/>
  <c r="A91"/>
  <c r="A92"/>
  <c r="A93"/>
  <c r="A94"/>
  <c r="A95"/>
  <c r="A96"/>
  <c r="A97"/>
  <c r="A98"/>
  <c r="A99"/>
  <c r="A100"/>
  <c r="A101"/>
  <c r="A102"/>
  <c r="A103"/>
  <c r="A104"/>
  <c r="A105"/>
  <c r="A106"/>
  <c r="A107"/>
  <c r="A108"/>
  <c r="A109"/>
  <c r="A110"/>
  <c r="A111"/>
  <c r="A112"/>
  <c r="A113"/>
  <c r="A114"/>
  <c r="A115"/>
  <c r="A116"/>
  <c r="A117"/>
  <c r="A118"/>
  <c r="A119"/>
  <c r="A120"/>
  <c r="A121"/>
  <c r="A122"/>
  <c r="A123"/>
  <c r="A124"/>
  <c r="A125"/>
  <c r="A126"/>
  <c r="A127"/>
  <c r="A128"/>
  <c r="A129"/>
  <c r="A130"/>
  <c r="A131"/>
  <c r="A132"/>
  <c r="A133"/>
  <c r="A134"/>
  <c r="A135"/>
  <c r="A136"/>
  <c r="A137"/>
  <c r="A138"/>
  <c r="A139"/>
  <c r="A140"/>
  <c r="A141"/>
  <c r="A142"/>
  <c r="A143"/>
  <c r="A144"/>
  <c r="A145"/>
  <c r="A146"/>
  <c r="A147"/>
  <c r="A148"/>
  <c r="A149"/>
  <c r="A150"/>
  <c r="A151"/>
  <c r="A152"/>
  <c r="A153"/>
  <c r="A154"/>
  <c r="A155"/>
  <c r="A156"/>
  <c r="A157"/>
  <c r="A158"/>
  <c r="A159"/>
  <c r="A160"/>
  <c r="A161"/>
  <c r="A162"/>
  <c r="A163"/>
  <c r="A164"/>
  <c r="A165"/>
  <c r="A166"/>
  <c r="A167"/>
  <c r="A168"/>
  <c r="A169"/>
  <c r="A170"/>
  <c r="A171"/>
  <c r="A172"/>
  <c r="A173"/>
  <c r="A174"/>
  <c r="A175"/>
  <c r="A176"/>
  <c r="A177"/>
  <c r="A178"/>
  <c r="A179"/>
  <c r="A180"/>
  <c r="A181"/>
  <c r="A182"/>
  <c r="A183"/>
  <c r="A184"/>
  <c r="A185"/>
  <c r="A186"/>
  <c r="A187"/>
  <c r="A188"/>
  <c r="A189"/>
  <c r="A190"/>
  <c r="A191"/>
  <c r="A192"/>
  <c r="A193"/>
  <c r="A194"/>
  <c r="A195"/>
  <c r="A196"/>
  <c r="A197"/>
  <c r="A198"/>
  <c r="A199"/>
  <c r="A200"/>
  <c r="A201"/>
  <c r="A202"/>
  <c r="A203"/>
  <c r="A204"/>
  <c r="A205"/>
  <c r="A206"/>
  <c r="A5"/>
  <c r="M29"/>
  <c r="M6"/>
  <c r="M7"/>
  <c r="M8"/>
  <c r="M9"/>
  <c r="M10"/>
  <c r="M11"/>
  <c r="M12"/>
  <c r="M13"/>
  <c r="M14"/>
  <c r="M15"/>
  <c r="M16"/>
  <c r="M17"/>
  <c r="M18"/>
  <c r="M19"/>
  <c r="M20"/>
  <c r="M21"/>
  <c r="M22"/>
  <c r="M23"/>
  <c r="M24"/>
  <c r="M25"/>
  <c r="M26"/>
  <c r="M27"/>
  <c r="M28"/>
  <c r="M5"/>
  <c r="M4"/>
  <c r="A11" i="13" l="1"/>
  <c r="A5" i="15"/>
  <c r="A21"/>
  <c r="A23"/>
  <c r="A24"/>
  <c r="A6"/>
  <c r="A8"/>
  <c r="A10"/>
  <c r="A11"/>
  <c r="A12"/>
  <c r="A14"/>
  <c r="A15"/>
  <c r="A16"/>
  <c r="A18"/>
  <c r="A19"/>
  <c r="A20"/>
  <c r="A17" l="1"/>
  <c r="A13"/>
  <c r="A9"/>
  <c r="A22"/>
  <c r="A7"/>
  <c r="J2" i="13" l="1"/>
  <c r="J3"/>
  <c r="J4"/>
  <c r="J5"/>
  <c r="J6"/>
  <c r="J7"/>
  <c r="J8"/>
  <c r="J9"/>
  <c r="J10"/>
  <c r="J11"/>
  <c r="J12"/>
  <c r="J13"/>
  <c r="J14"/>
  <c r="J15"/>
  <c r="J16"/>
  <c r="J17"/>
  <c r="J18"/>
  <c r="J19"/>
  <c r="J20"/>
  <c r="J1"/>
  <c r="A12"/>
  <c r="A13"/>
  <c r="A14"/>
  <c r="A15"/>
  <c r="A16"/>
  <c r="A17"/>
  <c r="A18"/>
  <c r="A19"/>
  <c r="A20"/>
  <c r="A21"/>
  <c r="A22"/>
  <c r="A23"/>
  <c r="A24"/>
  <c r="A25"/>
  <c r="A26"/>
  <c r="A27"/>
  <c r="A28"/>
  <c r="A29"/>
  <c r="B5"/>
  <c r="AS3" i="10" l="1"/>
  <c r="AS4"/>
  <c r="AS5"/>
  <c r="AS6"/>
  <c r="AS7"/>
  <c r="AS8"/>
  <c r="AS9"/>
  <c r="AS10"/>
  <c r="AS11"/>
  <c r="AS12"/>
  <c r="AS13"/>
  <c r="AS14"/>
  <c r="AS15"/>
  <c r="AS16"/>
  <c r="AS2"/>
  <c r="AS1"/>
  <c r="C5" i="12"/>
  <c r="D5"/>
  <c r="E5"/>
  <c r="F5"/>
  <c r="G5"/>
  <c r="H5"/>
  <c r="I5"/>
  <c r="J5"/>
  <c r="K5"/>
  <c r="L5"/>
  <c r="M5"/>
  <c r="N5"/>
  <c r="O5"/>
  <c r="P5"/>
  <c r="Q5"/>
  <c r="R5"/>
  <c r="S5"/>
  <c r="T5"/>
  <c r="U5"/>
  <c r="V5"/>
  <c r="W5"/>
  <c r="X5"/>
  <c r="Y5"/>
  <c r="C6"/>
  <c r="D6"/>
  <c r="E6"/>
  <c r="F6"/>
  <c r="G6"/>
  <c r="H6"/>
  <c r="I6"/>
  <c r="J6"/>
  <c r="K6"/>
  <c r="L6"/>
  <c r="M6"/>
  <c r="N6"/>
  <c r="O6"/>
  <c r="P6"/>
  <c r="Q6"/>
  <c r="R6"/>
  <c r="S6"/>
  <c r="T6"/>
  <c r="U6"/>
  <c r="V6"/>
  <c r="W6"/>
  <c r="X6"/>
  <c r="Y6"/>
  <c r="C7"/>
  <c r="D7"/>
  <c r="E7"/>
  <c r="F7"/>
  <c r="G7"/>
  <c r="H7"/>
  <c r="I7"/>
  <c r="J7"/>
  <c r="K7"/>
  <c r="L7"/>
  <c r="M7"/>
  <c r="N7"/>
  <c r="O7"/>
  <c r="P7"/>
  <c r="Q7"/>
  <c r="R7"/>
  <c r="S7"/>
  <c r="T7"/>
  <c r="U7"/>
  <c r="V7"/>
  <c r="W7"/>
  <c r="X7"/>
  <c r="Y7"/>
  <c r="C8"/>
  <c r="D8"/>
  <c r="E8"/>
  <c r="F8"/>
  <c r="G8"/>
  <c r="H8"/>
  <c r="I8"/>
  <c r="J8"/>
  <c r="K8"/>
  <c r="L8"/>
  <c r="M8"/>
  <c r="N8"/>
  <c r="O8"/>
  <c r="P8"/>
  <c r="Q8"/>
  <c r="R8"/>
  <c r="S8"/>
  <c r="T8"/>
  <c r="U8"/>
  <c r="V8"/>
  <c r="W8"/>
  <c r="X8"/>
  <c r="Y8"/>
  <c r="C9"/>
  <c r="D9"/>
  <c r="E9"/>
  <c r="F9"/>
  <c r="G9"/>
  <c r="H9"/>
  <c r="I9"/>
  <c r="J9"/>
  <c r="K9"/>
  <c r="L9"/>
  <c r="M9"/>
  <c r="N9"/>
  <c r="O9"/>
  <c r="P9"/>
  <c r="Q9"/>
  <c r="R9"/>
  <c r="S9"/>
  <c r="T9"/>
  <c r="U9"/>
  <c r="V9"/>
  <c r="W9"/>
  <c r="X9"/>
  <c r="Y9"/>
  <c r="C10"/>
  <c r="D10"/>
  <c r="E10"/>
  <c r="F10"/>
  <c r="G10"/>
  <c r="H10"/>
  <c r="I10"/>
  <c r="J10"/>
  <c r="K10"/>
  <c r="L10"/>
  <c r="M10"/>
  <c r="N10"/>
  <c r="O10"/>
  <c r="P10"/>
  <c r="Q10"/>
  <c r="R10"/>
  <c r="S10"/>
  <c r="T10"/>
  <c r="U10"/>
  <c r="V10"/>
  <c r="W10"/>
  <c r="X10"/>
  <c r="Y10"/>
  <c r="C11"/>
  <c r="D11"/>
  <c r="E11"/>
  <c r="F11"/>
  <c r="G11"/>
  <c r="H11"/>
  <c r="I11"/>
  <c r="J11"/>
  <c r="K11"/>
  <c r="L11"/>
  <c r="M11"/>
  <c r="N11"/>
  <c r="O11"/>
  <c r="P11"/>
  <c r="Q11"/>
  <c r="R11"/>
  <c r="S11"/>
  <c r="T11"/>
  <c r="U11"/>
  <c r="V11"/>
  <c r="W11"/>
  <c r="X11"/>
  <c r="Y11"/>
  <c r="C12"/>
  <c r="D12"/>
  <c r="E12"/>
  <c r="F12"/>
  <c r="G12"/>
  <c r="H12"/>
  <c r="I12"/>
  <c r="J12"/>
  <c r="K12"/>
  <c r="L12"/>
  <c r="M12"/>
  <c r="N12"/>
  <c r="O12"/>
  <c r="P12"/>
  <c r="Q12"/>
  <c r="R12"/>
  <c r="S12"/>
  <c r="T12"/>
  <c r="U12"/>
  <c r="V12"/>
  <c r="W12"/>
  <c r="X12"/>
  <c r="Y12"/>
  <c r="C13"/>
  <c r="D13"/>
  <c r="E13"/>
  <c r="F13"/>
  <c r="G13"/>
  <c r="H13"/>
  <c r="I13"/>
  <c r="J13"/>
  <c r="K13"/>
  <c r="L13"/>
  <c r="M13"/>
  <c r="N13"/>
  <c r="O13"/>
  <c r="P13"/>
  <c r="Q13"/>
  <c r="R13"/>
  <c r="S13"/>
  <c r="T13"/>
  <c r="U13"/>
  <c r="V13"/>
  <c r="W13"/>
  <c r="X13"/>
  <c r="Y13"/>
  <c r="C14"/>
  <c r="D14"/>
  <c r="E14"/>
  <c r="F14"/>
  <c r="G14"/>
  <c r="H14"/>
  <c r="I14"/>
  <c r="J14"/>
  <c r="K14"/>
  <c r="L14"/>
  <c r="M14"/>
  <c r="N14"/>
  <c r="O14"/>
  <c r="P14"/>
  <c r="Q14"/>
  <c r="R14"/>
  <c r="S14"/>
  <c r="T14"/>
  <c r="U14"/>
  <c r="V14"/>
  <c r="W14"/>
  <c r="X14"/>
  <c r="Y14"/>
  <c r="C15"/>
  <c r="D15"/>
  <c r="E15"/>
  <c r="F15"/>
  <c r="G15"/>
  <c r="H15"/>
  <c r="I15"/>
  <c r="J15"/>
  <c r="K15"/>
  <c r="L15"/>
  <c r="M15"/>
  <c r="N15"/>
  <c r="O15"/>
  <c r="P15"/>
  <c r="Q15"/>
  <c r="R15"/>
  <c r="S15"/>
  <c r="T15"/>
  <c r="U15"/>
  <c r="V15"/>
  <c r="W15"/>
  <c r="X15"/>
  <c r="Y15"/>
  <c r="C16"/>
  <c r="D16"/>
  <c r="E16"/>
  <c r="F16"/>
  <c r="G16"/>
  <c r="H16"/>
  <c r="I16"/>
  <c r="J16"/>
  <c r="K16"/>
  <c r="L16"/>
  <c r="M16"/>
  <c r="N16"/>
  <c r="O16"/>
  <c r="P16"/>
  <c r="Q16"/>
  <c r="R16"/>
  <c r="S16"/>
  <c r="T16"/>
  <c r="U16"/>
  <c r="V16"/>
  <c r="W16"/>
  <c r="X16"/>
  <c r="Y16"/>
  <c r="C17"/>
  <c r="D17"/>
  <c r="E17"/>
  <c r="F17"/>
  <c r="G17"/>
  <c r="H17"/>
  <c r="I17"/>
  <c r="J17"/>
  <c r="K17"/>
  <c r="L17"/>
  <c r="M17"/>
  <c r="N17"/>
  <c r="O17"/>
  <c r="P17"/>
  <c r="Q17"/>
  <c r="R17"/>
  <c r="S17"/>
  <c r="T17"/>
  <c r="U17"/>
  <c r="V17"/>
  <c r="W17"/>
  <c r="X17"/>
  <c r="Y17"/>
  <c r="C18"/>
  <c r="D18"/>
  <c r="E18"/>
  <c r="F18"/>
  <c r="G18"/>
  <c r="H18"/>
  <c r="I18"/>
  <c r="J18"/>
  <c r="K18"/>
  <c r="L18"/>
  <c r="M18"/>
  <c r="N18"/>
  <c r="O18"/>
  <c r="P18"/>
  <c r="Q18"/>
  <c r="R18"/>
  <c r="S18"/>
  <c r="T18"/>
  <c r="U18"/>
  <c r="V18"/>
  <c r="W18"/>
  <c r="X18"/>
  <c r="Y18"/>
  <c r="D4"/>
  <c r="E4"/>
  <c r="F4"/>
  <c r="G4"/>
  <c r="H4"/>
  <c r="I4"/>
  <c r="J4"/>
  <c r="K4"/>
  <c r="L4"/>
  <c r="M4"/>
  <c r="N4"/>
  <c r="O4"/>
  <c r="P4"/>
  <c r="Q4"/>
  <c r="R4"/>
  <c r="S4"/>
  <c r="T4"/>
  <c r="U4"/>
  <c r="V4"/>
  <c r="W4"/>
  <c r="X4"/>
  <c r="Y4"/>
  <c r="C4"/>
  <c r="I3"/>
  <c r="J3"/>
  <c r="K3"/>
  <c r="L3"/>
  <c r="M3"/>
  <c r="N3"/>
  <c r="O3"/>
  <c r="P3"/>
  <c r="Q3"/>
  <c r="R3"/>
  <c r="S3"/>
  <c r="T3"/>
  <c r="U3"/>
  <c r="V3"/>
  <c r="W3"/>
  <c r="X3"/>
  <c r="Y3"/>
  <c r="H3"/>
  <c r="G3"/>
  <c r="F3"/>
  <c r="E3"/>
  <c r="D3"/>
  <c r="C3"/>
  <c r="B18"/>
  <c r="B17"/>
  <c r="B16"/>
  <c r="B15"/>
  <c r="B14"/>
  <c r="B13"/>
  <c r="B12"/>
  <c r="B11"/>
  <c r="B10"/>
  <c r="B9"/>
  <c r="B8"/>
  <c r="B7"/>
  <c r="B6"/>
  <c r="B5"/>
  <c r="B4"/>
  <c r="B3"/>
  <c r="Y2"/>
  <c r="X2"/>
  <c r="W2"/>
  <c r="V2"/>
  <c r="U2"/>
  <c r="T2"/>
  <c r="S2"/>
  <c r="R2"/>
  <c r="Q2"/>
  <c r="P2"/>
  <c r="O2"/>
  <c r="N2"/>
  <c r="M2"/>
  <c r="L2"/>
  <c r="K2"/>
  <c r="J2"/>
  <c r="I2"/>
  <c r="H2"/>
  <c r="G2"/>
  <c r="F2"/>
  <c r="E2"/>
  <c r="D2"/>
  <c r="C2"/>
  <c r="AR12" i="10"/>
  <c r="AR11"/>
  <c r="V10"/>
  <c r="U10"/>
  <c r="T10"/>
  <c r="S10"/>
  <c r="R10"/>
  <c r="Q10"/>
  <c r="P10"/>
  <c r="O10"/>
  <c r="N10"/>
  <c r="M10"/>
  <c r="L10"/>
  <c r="K10"/>
  <c r="J10"/>
  <c r="I10"/>
  <c r="H10"/>
  <c r="G10"/>
  <c r="F10"/>
  <c r="E10"/>
  <c r="D10"/>
  <c r="C10"/>
  <c r="U5"/>
  <c r="T5"/>
  <c r="S5"/>
  <c r="R5"/>
  <c r="Q5"/>
  <c r="P5"/>
  <c r="O5"/>
  <c r="N5"/>
  <c r="M5"/>
  <c r="L5"/>
  <c r="K5"/>
  <c r="J5"/>
  <c r="I5"/>
  <c r="H5"/>
  <c r="G5"/>
  <c r="F5"/>
  <c r="E5"/>
  <c r="D5"/>
  <c r="C5"/>
  <c r="A1"/>
  <c r="C5" i="3"/>
  <c r="E6" i="9"/>
  <c r="M6"/>
  <c r="N6"/>
  <c r="O6"/>
  <c r="Q6"/>
  <c r="T6"/>
  <c r="U6"/>
  <c r="V6"/>
  <c r="D26"/>
  <c r="D6" s="1"/>
  <c r="E26"/>
  <c r="F26"/>
  <c r="F6" s="1"/>
  <c r="G26"/>
  <c r="G6" s="1"/>
  <c r="H26"/>
  <c r="H6" s="1"/>
  <c r="I26"/>
  <c r="I6" s="1"/>
  <c r="J26"/>
  <c r="J6" s="1"/>
  <c r="K26"/>
  <c r="K6" s="1"/>
  <c r="L26"/>
  <c r="L6" s="1"/>
  <c r="M26"/>
  <c r="N26"/>
  <c r="O26"/>
  <c r="P26"/>
  <c r="P6" s="1"/>
  <c r="Q26"/>
  <c r="R26"/>
  <c r="R6" s="1"/>
  <c r="S26"/>
  <c r="S6" s="1"/>
  <c r="T26"/>
  <c r="U26"/>
  <c r="V26"/>
  <c r="W26"/>
  <c r="X26"/>
  <c r="Y26"/>
  <c r="C26"/>
  <c r="C6" s="1"/>
  <c r="B13"/>
  <c r="A13" s="1"/>
  <c r="B14"/>
  <c r="A14" s="1"/>
  <c r="B15"/>
  <c r="A15" s="1"/>
  <c r="B16"/>
  <c r="A16" s="1"/>
  <c r="B17"/>
  <c r="A17" s="1"/>
  <c r="B18"/>
  <c r="A18" s="1"/>
  <c r="B19"/>
  <c r="A19" s="1"/>
  <c r="B20"/>
  <c r="A20" s="1"/>
  <c r="B21"/>
  <c r="A21" s="1"/>
  <c r="B22"/>
  <c r="A22" s="1"/>
  <c r="B23"/>
  <c r="A23" s="1"/>
  <c r="B24"/>
  <c r="A24" s="1"/>
  <c r="B25"/>
  <c r="A25" s="1"/>
  <c r="B12"/>
  <c r="A12" s="1"/>
  <c r="B11"/>
  <c r="A11" s="1"/>
  <c r="V9"/>
  <c r="U9"/>
  <c r="T9"/>
  <c r="S9"/>
  <c r="R9"/>
  <c r="Q9"/>
  <c r="P9"/>
  <c r="O9"/>
  <c r="N9"/>
  <c r="M9"/>
  <c r="L9"/>
  <c r="K9"/>
  <c r="J9"/>
  <c r="I9"/>
  <c r="H9"/>
  <c r="G9"/>
  <c r="F9"/>
  <c r="E9"/>
  <c r="D9"/>
  <c r="C9"/>
  <c r="A1"/>
  <c r="AQ25"/>
  <c r="AQ24"/>
  <c r="AQ23"/>
  <c r="AQ22"/>
  <c r="AQ21"/>
  <c r="AQ20"/>
  <c r="AQ19"/>
  <c r="AQ18"/>
  <c r="AQ17"/>
  <c r="AQ16"/>
  <c r="AQ15"/>
  <c r="AQ14"/>
  <c r="AQ13"/>
  <c r="AQ12"/>
  <c r="AQ11"/>
  <c r="U4"/>
  <c r="T4"/>
  <c r="S4"/>
  <c r="R4"/>
  <c r="Q4"/>
  <c r="P4"/>
  <c r="O4"/>
  <c r="N4"/>
  <c r="M4"/>
  <c r="L4"/>
  <c r="K4"/>
  <c r="J4"/>
  <c r="I4"/>
  <c r="H4"/>
  <c r="G4"/>
  <c r="F4"/>
  <c r="E4"/>
  <c r="D4"/>
  <c r="C4"/>
  <c r="K10" i="7"/>
  <c r="K11"/>
  <c r="K12"/>
  <c r="K13"/>
  <c r="K14"/>
  <c r="K15"/>
  <c r="K16"/>
  <c r="K17"/>
  <c r="K18"/>
  <c r="K19"/>
  <c r="K20"/>
  <c r="K21"/>
  <c r="K22"/>
  <c r="K23"/>
  <c r="K24"/>
  <c r="K25"/>
  <c r="K26"/>
  <c r="K27"/>
  <c r="K28"/>
  <c r="K29"/>
  <c r="K30"/>
  <c r="G28"/>
  <c r="G27"/>
  <c r="C6" i="3"/>
  <c r="C7"/>
  <c r="C8"/>
  <c r="C9"/>
  <c r="C10"/>
  <c r="C11"/>
  <c r="C12"/>
  <c r="C13"/>
  <c r="C14"/>
  <c r="C15"/>
  <c r="C16"/>
  <c r="C17"/>
  <c r="C18"/>
  <c r="C19"/>
  <c r="C20"/>
  <c r="C21"/>
  <c r="C22"/>
  <c r="C23"/>
  <c r="C24"/>
  <c r="C25"/>
  <c r="C26"/>
  <c r="C27"/>
  <c r="C28"/>
  <c r="C29"/>
  <c r="C30"/>
  <c r="C31"/>
  <c r="C32"/>
  <c r="C33"/>
  <c r="C34"/>
  <c r="C35"/>
  <c r="C36"/>
  <c r="C37"/>
  <c r="C38"/>
  <c r="C39"/>
  <c r="C40"/>
  <c r="C41"/>
  <c r="C42"/>
  <c r="C43"/>
  <c r="C44"/>
  <c r="C45"/>
  <c r="C46"/>
  <c r="C47"/>
  <c r="C48"/>
  <c r="C49"/>
  <c r="C50"/>
  <c r="C51"/>
  <c r="C52"/>
  <c r="C53"/>
  <c r="C54"/>
  <c r="C55"/>
  <c r="C56"/>
  <c r="C57"/>
  <c r="C58"/>
  <c r="C59"/>
  <c r="C60"/>
  <c r="C61"/>
  <c r="C62"/>
  <c r="C63"/>
  <c r="C64"/>
  <c r="C65"/>
  <c r="C66"/>
  <c r="C67"/>
  <c r="C68"/>
  <c r="C69"/>
  <c r="C70"/>
  <c r="C71"/>
  <c r="C72"/>
  <c r="C73"/>
  <c r="C74"/>
  <c r="C75"/>
  <c r="C76"/>
  <c r="C77"/>
  <c r="C78"/>
  <c r="C79"/>
  <c r="C80"/>
  <c r="C81"/>
  <c r="C82"/>
  <c r="C83"/>
  <c r="C84"/>
  <c r="C85"/>
  <c r="C86"/>
  <c r="C87"/>
  <c r="C88"/>
  <c r="C89"/>
  <c r="C90"/>
  <c r="C91"/>
  <c r="C92"/>
  <c r="C93"/>
  <c r="C94"/>
  <c r="C95"/>
  <c r="C96"/>
  <c r="C97"/>
  <c r="C98"/>
  <c r="C99"/>
  <c r="C100"/>
  <c r="C101"/>
  <c r="C102"/>
  <c r="C103"/>
  <c r="C104"/>
  <c r="C105"/>
  <c r="C106"/>
  <c r="C107"/>
  <c r="C108"/>
  <c r="C109"/>
  <c r="C110"/>
  <c r="C111"/>
  <c r="C112"/>
  <c r="C113"/>
  <c r="C114"/>
  <c r="C115"/>
  <c r="C116"/>
  <c r="C117"/>
  <c r="C118"/>
  <c r="C119"/>
  <c r="C120"/>
  <c r="C121"/>
  <c r="C122"/>
  <c r="C123"/>
  <c r="C124"/>
  <c r="C125"/>
  <c r="C126"/>
  <c r="C127"/>
  <c r="C128"/>
  <c r="C129"/>
  <c r="C130"/>
  <c r="C131"/>
  <c r="C132"/>
  <c r="C133"/>
  <c r="C134"/>
  <c r="C135"/>
  <c r="C136"/>
  <c r="C137"/>
  <c r="C138"/>
  <c r="C139"/>
  <c r="C140"/>
  <c r="C141"/>
  <c r="C142"/>
  <c r="C143"/>
  <c r="C144"/>
  <c r="C145"/>
  <c r="C146"/>
  <c r="C147"/>
  <c r="C148"/>
  <c r="C149"/>
  <c r="C150"/>
  <c r="C151"/>
  <c r="C152"/>
  <c r="C153"/>
  <c r="C154"/>
  <c r="C155"/>
  <c r="C156"/>
  <c r="C157"/>
  <c r="C158"/>
  <c r="C159"/>
  <c r="C160"/>
  <c r="C161"/>
  <c r="C162"/>
  <c r="C163"/>
  <c r="C164"/>
  <c r="C165"/>
  <c r="C166"/>
  <c r="C167"/>
  <c r="C168"/>
  <c r="C169"/>
  <c r="C170"/>
  <c r="C171"/>
  <c r="C172"/>
  <c r="C173"/>
  <c r="C174"/>
  <c r="C175"/>
  <c r="C176"/>
  <c r="C177"/>
  <c r="C178"/>
  <c r="C179"/>
  <c r="C180"/>
  <c r="C181"/>
  <c r="C182"/>
  <c r="C183"/>
  <c r="C184"/>
  <c r="C185"/>
  <c r="C186"/>
  <c r="C187"/>
  <c r="C188"/>
  <c r="C189"/>
  <c r="C190"/>
  <c r="C191"/>
  <c r="C192"/>
  <c r="C193"/>
  <c r="C194"/>
  <c r="C195"/>
  <c r="C196"/>
  <c r="C197"/>
  <c r="C198"/>
  <c r="C199"/>
  <c r="C200"/>
  <c r="C201"/>
  <c r="C202"/>
  <c r="C203"/>
  <c r="C204"/>
  <c r="Q6"/>
  <c r="Q7"/>
  <c r="Q8"/>
  <c r="Q9"/>
  <c r="Q10"/>
  <c r="Q11"/>
  <c r="Q12"/>
  <c r="Q13"/>
  <c r="Q14"/>
  <c r="Q15"/>
  <c r="Q16"/>
  <c r="Q17"/>
  <c r="Q18"/>
  <c r="Q19"/>
  <c r="Q20"/>
  <c r="Q21"/>
  <c r="Q22"/>
  <c r="Q23"/>
  <c r="Q24"/>
  <c r="Q5"/>
  <c r="K34" i="7"/>
  <c r="K32"/>
  <c r="K33"/>
  <c r="K31"/>
  <c r="K9"/>
  <c r="B6" i="3"/>
  <c r="B7"/>
  <c r="B8"/>
  <c r="B9"/>
  <c r="B10"/>
  <c r="B11"/>
  <c r="B12"/>
  <c r="B13"/>
  <c r="B14"/>
  <c r="B15"/>
  <c r="B16"/>
  <c r="B17"/>
  <c r="B18"/>
  <c r="B19"/>
  <c r="B20"/>
  <c r="B21"/>
  <c r="B22"/>
  <c r="B23"/>
  <c r="B24"/>
  <c r="B25"/>
  <c r="B26"/>
  <c r="B27"/>
  <c r="B28"/>
  <c r="B29"/>
  <c r="B30"/>
  <c r="B31"/>
  <c r="B32"/>
  <c r="B33"/>
  <c r="B34"/>
  <c r="B35"/>
  <c r="B36"/>
  <c r="B37"/>
  <c r="B38"/>
  <c r="B39"/>
  <c r="B40"/>
  <c r="B41"/>
  <c r="B42"/>
  <c r="B43"/>
  <c r="B44"/>
  <c r="B45"/>
  <c r="B46"/>
  <c r="B47"/>
  <c r="B48"/>
  <c r="B49"/>
  <c r="B50"/>
  <c r="B51"/>
  <c r="B52"/>
  <c r="B53"/>
  <c r="B54"/>
  <c r="B55"/>
  <c r="B56"/>
  <c r="B57"/>
  <c r="B58"/>
  <c r="B59"/>
  <c r="B60"/>
  <c r="B61"/>
  <c r="B62"/>
  <c r="B63"/>
  <c r="B64"/>
  <c r="B65"/>
  <c r="B66"/>
  <c r="B67"/>
  <c r="B68"/>
  <c r="B69"/>
  <c r="B70"/>
  <c r="B71"/>
  <c r="B72"/>
  <c r="B73"/>
  <c r="B74"/>
  <c r="B75"/>
  <c r="B76"/>
  <c r="B77"/>
  <c r="B78"/>
  <c r="B79"/>
  <c r="B80"/>
  <c r="B81"/>
  <c r="B82"/>
  <c r="B83"/>
  <c r="B84"/>
  <c r="B85"/>
  <c r="B86"/>
  <c r="B87"/>
  <c r="B88"/>
  <c r="B89"/>
  <c r="B90"/>
  <c r="B91"/>
  <c r="B92"/>
  <c r="B93"/>
  <c r="B94"/>
  <c r="B95"/>
  <c r="B96"/>
  <c r="B97"/>
  <c r="B98"/>
  <c r="B99"/>
  <c r="B100"/>
  <c r="B101"/>
  <c r="B102"/>
  <c r="B103"/>
  <c r="B104"/>
  <c r="B105"/>
  <c r="B106"/>
  <c r="B107"/>
  <c r="B108"/>
  <c r="B109"/>
  <c r="B110"/>
  <c r="B111"/>
  <c r="B112"/>
  <c r="B113"/>
  <c r="B114"/>
  <c r="B115"/>
  <c r="B116"/>
  <c r="B117"/>
  <c r="B118"/>
  <c r="B119"/>
  <c r="B120"/>
  <c r="B121"/>
  <c r="B122"/>
  <c r="B123"/>
  <c r="B124"/>
  <c r="B125"/>
  <c r="B126"/>
  <c r="B127"/>
  <c r="B128"/>
  <c r="B129"/>
  <c r="B130"/>
  <c r="B131"/>
  <c r="B132"/>
  <c r="B133"/>
  <c r="B134"/>
  <c r="B135"/>
  <c r="B136"/>
  <c r="B137"/>
  <c r="B138"/>
  <c r="B139"/>
  <c r="B140"/>
  <c r="B141"/>
  <c r="B142"/>
  <c r="B143"/>
  <c r="B144"/>
  <c r="B145"/>
  <c r="B146"/>
  <c r="B147"/>
  <c r="B148"/>
  <c r="B149"/>
  <c r="B150"/>
  <c r="B151"/>
  <c r="B152"/>
  <c r="B153"/>
  <c r="B154"/>
  <c r="B155"/>
  <c r="B156"/>
  <c r="B157"/>
  <c r="B158"/>
  <c r="B159"/>
  <c r="B160"/>
  <c r="B161"/>
  <c r="B162"/>
  <c r="B163"/>
  <c r="B164"/>
  <c r="B165"/>
  <c r="B166"/>
  <c r="B167"/>
  <c r="B168"/>
  <c r="B169"/>
  <c r="B170"/>
  <c r="B171"/>
  <c r="B172"/>
  <c r="B173"/>
  <c r="B174"/>
  <c r="B175"/>
  <c r="B176"/>
  <c r="B177"/>
  <c r="B178"/>
  <c r="B179"/>
  <c r="B180"/>
  <c r="B181"/>
  <c r="B182"/>
  <c r="B183"/>
  <c r="B184"/>
  <c r="B185"/>
  <c r="B186"/>
  <c r="B187"/>
  <c r="B188"/>
  <c r="B189"/>
  <c r="B190"/>
  <c r="B191"/>
  <c r="B192"/>
  <c r="B193"/>
  <c r="B194"/>
  <c r="B195"/>
  <c r="B196"/>
  <c r="B197"/>
  <c r="B198"/>
  <c r="B199"/>
  <c r="B200"/>
  <c r="B201"/>
  <c r="B202"/>
  <c r="B203"/>
  <c r="B204"/>
  <c r="B5"/>
  <c r="A5" s="1"/>
  <c r="Z5" i="12" l="1"/>
  <c r="W19"/>
  <c r="W20" s="1"/>
  <c r="E5" i="15"/>
  <c r="Z7" i="12"/>
  <c r="Z9"/>
  <c r="Z8"/>
  <c r="E14" i="15"/>
  <c r="E22"/>
  <c r="E19"/>
  <c r="E24"/>
  <c r="E8"/>
  <c r="E9"/>
  <c r="E13"/>
  <c r="E18"/>
  <c r="E23"/>
  <c r="E7"/>
  <c r="E12"/>
  <c r="E6"/>
  <c r="E11"/>
  <c r="E16"/>
  <c r="E17"/>
  <c r="E10"/>
  <c r="E15"/>
  <c r="E20"/>
  <c r="E21"/>
  <c r="K6" i="10"/>
  <c r="S6"/>
  <c r="C6"/>
  <c r="O6"/>
  <c r="G6"/>
  <c r="J6"/>
  <c r="N6"/>
  <c r="R6"/>
  <c r="V6"/>
  <c r="I6"/>
  <c r="M6"/>
  <c r="Q6"/>
  <c r="U6"/>
  <c r="V7"/>
  <c r="T7"/>
  <c r="R7"/>
  <c r="P7"/>
  <c r="M11"/>
  <c r="M12" s="1"/>
  <c r="K11"/>
  <c r="K12" s="1"/>
  <c r="I11"/>
  <c r="I12" s="1"/>
  <c r="G11"/>
  <c r="G12" s="1"/>
  <c r="E7"/>
  <c r="F7"/>
  <c r="S11"/>
  <c r="S12" s="1"/>
  <c r="M7"/>
  <c r="I7"/>
  <c r="C11"/>
  <c r="V12"/>
  <c r="T11"/>
  <c r="T12" s="1"/>
  <c r="R11"/>
  <c r="R12" s="1"/>
  <c r="P11"/>
  <c r="P12" s="1"/>
  <c r="N11"/>
  <c r="L7"/>
  <c r="J7"/>
  <c r="H7"/>
  <c r="D7"/>
  <c r="O11"/>
  <c r="O12" s="1"/>
  <c r="G7"/>
  <c r="U7"/>
  <c r="S7"/>
  <c r="Q7"/>
  <c r="O7"/>
  <c r="L11"/>
  <c r="L12" s="1"/>
  <c r="J11"/>
  <c r="J12" s="1"/>
  <c r="H11"/>
  <c r="H12" s="1"/>
  <c r="D11"/>
  <c r="D12" s="1"/>
  <c r="C7"/>
  <c r="U11"/>
  <c r="U12" s="1"/>
  <c r="Q11"/>
  <c r="Q12" s="1"/>
  <c r="K7"/>
  <c r="E11"/>
  <c r="E12" s="1"/>
  <c r="D6"/>
  <c r="F6"/>
  <c r="F11"/>
  <c r="F12" s="1"/>
  <c r="E6"/>
  <c r="B11"/>
  <c r="A11" s="1"/>
  <c r="H6"/>
  <c r="L6"/>
  <c r="P6"/>
  <c r="T6"/>
  <c r="Z3" i="12"/>
  <c r="Z15"/>
  <c r="I19"/>
  <c r="I20" s="1"/>
  <c r="Z13"/>
  <c r="T19"/>
  <c r="T20" s="1"/>
  <c r="L19"/>
  <c r="L20" s="1"/>
  <c r="Z10"/>
  <c r="Y19"/>
  <c r="Y20" s="1"/>
  <c r="Q19"/>
  <c r="Q20" s="1"/>
  <c r="D19"/>
  <c r="D20" s="1"/>
  <c r="O19"/>
  <c r="O20" s="1"/>
  <c r="G19"/>
  <c r="G20" s="1"/>
  <c r="Z11"/>
  <c r="Z17"/>
  <c r="Z18"/>
  <c r="Z14"/>
  <c r="S19"/>
  <c r="S20" s="1"/>
  <c r="K19"/>
  <c r="K20" s="1"/>
  <c r="Z16"/>
  <c r="Z12"/>
  <c r="U19"/>
  <c r="U20" s="1"/>
  <c r="M19"/>
  <c r="M20" s="1"/>
  <c r="E19"/>
  <c r="E20" s="1"/>
  <c r="X19"/>
  <c r="X20" s="1"/>
  <c r="P19"/>
  <c r="P20" s="1"/>
  <c r="H19"/>
  <c r="H20" s="1"/>
  <c r="Z6"/>
  <c r="C19"/>
  <c r="C20" s="1"/>
  <c r="V19"/>
  <c r="V20" s="1"/>
  <c r="R19"/>
  <c r="R20" s="1"/>
  <c r="N19"/>
  <c r="N20" s="1"/>
  <c r="J19"/>
  <c r="J20" s="1"/>
  <c r="F19"/>
  <c r="F20" s="1"/>
  <c r="Z4"/>
  <c r="AQ26" i="9"/>
  <c r="AQ6"/>
  <c r="A10" i="3"/>
  <c r="A6"/>
  <c r="A7"/>
  <c r="A8"/>
  <c r="A14"/>
  <c r="A9"/>
  <c r="A203"/>
  <c r="A199"/>
  <c r="A195"/>
  <c r="A191"/>
  <c r="A187"/>
  <c r="A183"/>
  <c r="A179"/>
  <c r="A175"/>
  <c r="A171"/>
  <c r="A167"/>
  <c r="A163"/>
  <c r="A159"/>
  <c r="A155"/>
  <c r="A151"/>
  <c r="A147"/>
  <c r="A143"/>
  <c r="A139"/>
  <c r="A135"/>
  <c r="A131"/>
  <c r="A127"/>
  <c r="A123"/>
  <c r="A119"/>
  <c r="A115"/>
  <c r="A111"/>
  <c r="A107"/>
  <c r="A103"/>
  <c r="A99"/>
  <c r="A95"/>
  <c r="A91"/>
  <c r="A87"/>
  <c r="A83"/>
  <c r="A79"/>
  <c r="A75"/>
  <c r="A71"/>
  <c r="A67"/>
  <c r="A63"/>
  <c r="A59"/>
  <c r="A55"/>
  <c r="A51"/>
  <c r="A47"/>
  <c r="A43"/>
  <c r="A39"/>
  <c r="A35"/>
  <c r="A31"/>
  <c r="A27"/>
  <c r="A23"/>
  <c r="A19"/>
  <c r="A15"/>
  <c r="A11"/>
  <c r="A204"/>
  <c r="A200"/>
  <c r="A196"/>
  <c r="A192"/>
  <c r="A188"/>
  <c r="A184"/>
  <c r="A180"/>
  <c r="A176"/>
  <c r="A172"/>
  <c r="A168"/>
  <c r="A164"/>
  <c r="A160"/>
  <c r="A156"/>
  <c r="A152"/>
  <c r="A148"/>
  <c r="A144"/>
  <c r="A140"/>
  <c r="A136"/>
  <c r="A132"/>
  <c r="A128"/>
  <c r="A124"/>
  <c r="A120"/>
  <c r="A116"/>
  <c r="A112"/>
  <c r="A108"/>
  <c r="A104"/>
  <c r="A100"/>
  <c r="A96"/>
  <c r="A92"/>
  <c r="A88"/>
  <c r="A84"/>
  <c r="A80"/>
  <c r="A76"/>
  <c r="A72"/>
  <c r="A68"/>
  <c r="A64"/>
  <c r="A60"/>
  <c r="A56"/>
  <c r="A52"/>
  <c r="A48"/>
  <c r="A44"/>
  <c r="A40"/>
  <c r="A36"/>
  <c r="A32"/>
  <c r="A28"/>
  <c r="A24"/>
  <c r="A20"/>
  <c r="A16"/>
  <c r="A12"/>
  <c r="A201"/>
  <c r="A197"/>
  <c r="A193"/>
  <c r="A189"/>
  <c r="A185"/>
  <c r="A181"/>
  <c r="A177"/>
  <c r="A173"/>
  <c r="A169"/>
  <c r="A165"/>
  <c r="A161"/>
  <c r="A157"/>
  <c r="A153"/>
  <c r="A149"/>
  <c r="A145"/>
  <c r="A141"/>
  <c r="A137"/>
  <c r="A133"/>
  <c r="A129"/>
  <c r="A125"/>
  <c r="A121"/>
  <c r="A117"/>
  <c r="A113"/>
  <c r="A109"/>
  <c r="A105"/>
  <c r="A101"/>
  <c r="A97"/>
  <c r="A93"/>
  <c r="A89"/>
  <c r="A85"/>
  <c r="A81"/>
  <c r="A77"/>
  <c r="A73"/>
  <c r="A69"/>
  <c r="A65"/>
  <c r="A61"/>
  <c r="A57"/>
  <c r="A53"/>
  <c r="A49"/>
  <c r="A45"/>
  <c r="A41"/>
  <c r="A37"/>
  <c r="A33"/>
  <c r="A29"/>
  <c r="A25"/>
  <c r="A21"/>
  <c r="A17"/>
  <c r="A13"/>
  <c r="A202"/>
  <c r="A198"/>
  <c r="A194"/>
  <c r="A190"/>
  <c r="A186"/>
  <c r="A182"/>
  <c r="A178"/>
  <c r="A174"/>
  <c r="A170"/>
  <c r="A166"/>
  <c r="A162"/>
  <c r="A158"/>
  <c r="A154"/>
  <c r="A150"/>
  <c r="A146"/>
  <c r="A142"/>
  <c r="A138"/>
  <c r="A134"/>
  <c r="A130"/>
  <c r="A126"/>
  <c r="A122"/>
  <c r="A118"/>
  <c r="A114"/>
  <c r="A110"/>
  <c r="A106"/>
  <c r="A102"/>
  <c r="A98"/>
  <c r="A94"/>
  <c r="A90"/>
  <c r="A86"/>
  <c r="A82"/>
  <c r="A78"/>
  <c r="A74"/>
  <c r="A70"/>
  <c r="A66"/>
  <c r="A62"/>
  <c r="A58"/>
  <c r="A54"/>
  <c r="A50"/>
  <c r="A46"/>
  <c r="A42"/>
  <c r="A38"/>
  <c r="A34"/>
  <c r="A30"/>
  <c r="A26"/>
  <c r="A22"/>
  <c r="A18"/>
  <c r="P8" i="10" l="1"/>
  <c r="K8"/>
  <c r="O8"/>
  <c r="E45" i="15"/>
  <c r="H8" i="10"/>
  <c r="AQ6"/>
  <c r="AQ11"/>
  <c r="AQ12" s="1"/>
  <c r="S8"/>
  <c r="G8"/>
  <c r="Q8"/>
  <c r="L8"/>
  <c r="E8"/>
  <c r="U8"/>
  <c r="C8"/>
  <c r="N7"/>
  <c r="N8" s="1"/>
  <c r="N12"/>
  <c r="I8"/>
  <c r="R8"/>
  <c r="J8"/>
  <c r="C12"/>
  <c r="T8"/>
  <c r="F8"/>
  <c r="M8"/>
  <c r="V8"/>
  <c r="Z20" i="12"/>
  <c r="Z19"/>
  <c r="C19" i="7"/>
  <c r="B19" s="1"/>
  <c r="C23"/>
  <c r="B23" s="1"/>
  <c r="G23"/>
  <c r="F23"/>
  <c r="E23"/>
  <c r="I23"/>
  <c r="D23"/>
  <c r="H23"/>
  <c r="F22"/>
  <c r="E22"/>
  <c r="I22"/>
  <c r="D22"/>
  <c r="H22"/>
  <c r="C22"/>
  <c r="B22" s="1"/>
  <c r="G22"/>
  <c r="E21"/>
  <c r="I21"/>
  <c r="D21"/>
  <c r="H21"/>
  <c r="C21"/>
  <c r="B21" s="1"/>
  <c r="G21"/>
  <c r="F21"/>
  <c r="D16"/>
  <c r="H16"/>
  <c r="C16"/>
  <c r="B16" s="1"/>
  <c r="G16"/>
  <c r="F16"/>
  <c r="E16"/>
  <c r="I16"/>
  <c r="F19"/>
  <c r="I19"/>
  <c r="H19"/>
  <c r="E12"/>
  <c r="H12"/>
  <c r="C13"/>
  <c r="B13" s="1"/>
  <c r="E13"/>
  <c r="D11"/>
  <c r="I11"/>
  <c r="E9"/>
  <c r="E10"/>
  <c r="C11"/>
  <c r="B11" s="1"/>
  <c r="I15"/>
  <c r="C15"/>
  <c r="B15" s="1"/>
  <c r="F18"/>
  <c r="E18"/>
  <c r="I18"/>
  <c r="D18"/>
  <c r="H18"/>
  <c r="C18"/>
  <c r="B18" s="1"/>
  <c r="G18"/>
  <c r="E17"/>
  <c r="I17"/>
  <c r="D17"/>
  <c r="H17"/>
  <c r="C17"/>
  <c r="B17" s="1"/>
  <c r="G17"/>
  <c r="F17"/>
  <c r="I14"/>
  <c r="E19"/>
  <c r="D19"/>
  <c r="I12"/>
  <c r="C12"/>
  <c r="B12" s="1"/>
  <c r="G13"/>
  <c r="I13"/>
  <c r="H11"/>
  <c r="F9"/>
  <c r="D10"/>
  <c r="I10"/>
  <c r="G11"/>
  <c r="D15"/>
  <c r="G15"/>
  <c r="E14"/>
  <c r="H14"/>
  <c r="G14"/>
  <c r="G12"/>
  <c r="F13"/>
  <c r="D13"/>
  <c r="G9"/>
  <c r="C10"/>
  <c r="H10"/>
  <c r="F11"/>
  <c r="H9"/>
  <c r="H15"/>
  <c r="F15"/>
  <c r="D20"/>
  <c r="H20"/>
  <c r="C20"/>
  <c r="B20" s="1"/>
  <c r="G20"/>
  <c r="F20"/>
  <c r="E20"/>
  <c r="I20"/>
  <c r="G19"/>
  <c r="D14"/>
  <c r="C14"/>
  <c r="B14" s="1"/>
  <c r="F14"/>
  <c r="F12"/>
  <c r="D12"/>
  <c r="H13"/>
  <c r="C9"/>
  <c r="G10"/>
  <c r="E11"/>
  <c r="I9"/>
  <c r="D9"/>
  <c r="F10"/>
  <c r="E15"/>
  <c r="AQ7" i="10" l="1"/>
  <c r="B10" i="7"/>
  <c r="C11" i="5"/>
  <c r="D11"/>
  <c r="A11" s="1"/>
  <c r="E11"/>
  <c r="F11"/>
  <c r="G11"/>
  <c r="H11"/>
  <c r="I11"/>
  <c r="J11"/>
  <c r="K11"/>
  <c r="L11"/>
  <c r="M11"/>
  <c r="N11"/>
  <c r="O11"/>
  <c r="P11"/>
  <c r="Q11"/>
  <c r="R11"/>
  <c r="S11"/>
  <c r="T11"/>
  <c r="U11"/>
  <c r="V11"/>
  <c r="C12"/>
  <c r="D12"/>
  <c r="A12" s="1"/>
  <c r="E12"/>
  <c r="F12"/>
  <c r="G12"/>
  <c r="H12"/>
  <c r="I12"/>
  <c r="J12"/>
  <c r="K12"/>
  <c r="L12"/>
  <c r="M12"/>
  <c r="N12"/>
  <c r="O12"/>
  <c r="P12"/>
  <c r="Q12"/>
  <c r="R12"/>
  <c r="S12"/>
  <c r="T12"/>
  <c r="U12"/>
  <c r="V12"/>
  <c r="C13"/>
  <c r="D13"/>
  <c r="A13" s="1"/>
  <c r="E13"/>
  <c r="F13"/>
  <c r="G13"/>
  <c r="H13"/>
  <c r="I13"/>
  <c r="J13"/>
  <c r="K13"/>
  <c r="L13"/>
  <c r="M13"/>
  <c r="N13"/>
  <c r="O13"/>
  <c r="P13"/>
  <c r="Q13"/>
  <c r="R13"/>
  <c r="S13"/>
  <c r="T13"/>
  <c r="U13"/>
  <c r="V13"/>
  <c r="C14"/>
  <c r="D14"/>
  <c r="A14" s="1"/>
  <c r="E14"/>
  <c r="F14"/>
  <c r="G14"/>
  <c r="H14"/>
  <c r="I14"/>
  <c r="J14"/>
  <c r="K14"/>
  <c r="L14"/>
  <c r="M14"/>
  <c r="N14"/>
  <c r="O14"/>
  <c r="P14"/>
  <c r="Q14"/>
  <c r="R14"/>
  <c r="S14"/>
  <c r="T14"/>
  <c r="U14"/>
  <c r="V14"/>
  <c r="C15"/>
  <c r="D15"/>
  <c r="A15" s="1"/>
  <c r="E15"/>
  <c r="F15"/>
  <c r="G15"/>
  <c r="H15"/>
  <c r="I15"/>
  <c r="J15"/>
  <c r="K15"/>
  <c r="L15"/>
  <c r="M15"/>
  <c r="N15"/>
  <c r="O15"/>
  <c r="P15"/>
  <c r="Q15"/>
  <c r="R15"/>
  <c r="S15"/>
  <c r="T15"/>
  <c r="U15"/>
  <c r="V15"/>
  <c r="C16"/>
  <c r="D16"/>
  <c r="A16" s="1"/>
  <c r="E16"/>
  <c r="F16"/>
  <c r="G16"/>
  <c r="H16"/>
  <c r="I16"/>
  <c r="J16"/>
  <c r="K16"/>
  <c r="L16"/>
  <c r="M16"/>
  <c r="N16"/>
  <c r="O16"/>
  <c r="P16"/>
  <c r="Q16"/>
  <c r="R16"/>
  <c r="S16"/>
  <c r="T16"/>
  <c r="U16"/>
  <c r="C17"/>
  <c r="D17"/>
  <c r="A17" s="1"/>
  <c r="E17"/>
  <c r="F17"/>
  <c r="G17"/>
  <c r="H17"/>
  <c r="I17"/>
  <c r="J17"/>
  <c r="K17"/>
  <c r="L17"/>
  <c r="M17"/>
  <c r="N17"/>
  <c r="O17"/>
  <c r="P17"/>
  <c r="Q17"/>
  <c r="R17"/>
  <c r="S17"/>
  <c r="T17"/>
  <c r="U17"/>
  <c r="C18"/>
  <c r="D18"/>
  <c r="A18" s="1"/>
  <c r="E18"/>
  <c r="F18"/>
  <c r="G18"/>
  <c r="H18"/>
  <c r="I18"/>
  <c r="J18"/>
  <c r="K18"/>
  <c r="L18"/>
  <c r="M18"/>
  <c r="N18"/>
  <c r="O18"/>
  <c r="P18"/>
  <c r="Q18"/>
  <c r="R18"/>
  <c r="S18"/>
  <c r="T18"/>
  <c r="U18"/>
  <c r="C19"/>
  <c r="D19"/>
  <c r="A19" s="1"/>
  <c r="E19"/>
  <c r="F19"/>
  <c r="G19"/>
  <c r="H19"/>
  <c r="I19"/>
  <c r="J19"/>
  <c r="K19"/>
  <c r="L19"/>
  <c r="M19"/>
  <c r="N19"/>
  <c r="O19"/>
  <c r="P19"/>
  <c r="Q19"/>
  <c r="R19"/>
  <c r="S19"/>
  <c r="T19"/>
  <c r="U19"/>
  <c r="C20"/>
  <c r="D20"/>
  <c r="A20" s="1"/>
  <c r="E20"/>
  <c r="F20"/>
  <c r="G20"/>
  <c r="H20"/>
  <c r="I20"/>
  <c r="J20"/>
  <c r="K20"/>
  <c r="L20"/>
  <c r="M20"/>
  <c r="N20"/>
  <c r="O20"/>
  <c r="P20"/>
  <c r="Q20"/>
  <c r="R20"/>
  <c r="S20"/>
  <c r="T20"/>
  <c r="U20"/>
  <c r="C21"/>
  <c r="D21"/>
  <c r="A21" s="1"/>
  <c r="E21"/>
  <c r="F21"/>
  <c r="G21"/>
  <c r="H21"/>
  <c r="I21"/>
  <c r="J21"/>
  <c r="K21"/>
  <c r="L21"/>
  <c r="M21"/>
  <c r="N21"/>
  <c r="O21"/>
  <c r="P21"/>
  <c r="Q21"/>
  <c r="R21"/>
  <c r="S21"/>
  <c r="T21"/>
  <c r="U21"/>
  <c r="C22"/>
  <c r="D22"/>
  <c r="A22" s="1"/>
  <c r="E22"/>
  <c r="F22"/>
  <c r="G22"/>
  <c r="H22"/>
  <c r="I22"/>
  <c r="J22"/>
  <c r="K22"/>
  <c r="L22"/>
  <c r="M22"/>
  <c r="N22"/>
  <c r="O22"/>
  <c r="P22"/>
  <c r="Q22"/>
  <c r="R22"/>
  <c r="S22"/>
  <c r="T22"/>
  <c r="U22"/>
  <c r="C23"/>
  <c r="D23"/>
  <c r="A23" s="1"/>
  <c r="E23"/>
  <c r="F23"/>
  <c r="G23"/>
  <c r="H23"/>
  <c r="I23"/>
  <c r="J23"/>
  <c r="K23"/>
  <c r="L23"/>
  <c r="M23"/>
  <c r="N23"/>
  <c r="O23"/>
  <c r="P23"/>
  <c r="Q23"/>
  <c r="R23"/>
  <c r="S23"/>
  <c r="T23"/>
  <c r="U23"/>
  <c r="V10"/>
  <c r="U10"/>
  <c r="T10"/>
  <c r="S10"/>
  <c r="R10"/>
  <c r="Q10"/>
  <c r="P10"/>
  <c r="O10"/>
  <c r="N10"/>
  <c r="M10"/>
  <c r="L10"/>
  <c r="K10"/>
  <c r="J10"/>
  <c r="I10"/>
  <c r="H10"/>
  <c r="G10"/>
  <c r="F10"/>
  <c r="E10"/>
  <c r="D10"/>
  <c r="A10" s="1"/>
  <c r="C10"/>
  <c r="V9"/>
  <c r="U9"/>
  <c r="T9"/>
  <c r="S9"/>
  <c r="R9"/>
  <c r="Q9"/>
  <c r="P9"/>
  <c r="O9"/>
  <c r="N9"/>
  <c r="M9"/>
  <c r="L9"/>
  <c r="K9"/>
  <c r="J9"/>
  <c r="I9"/>
  <c r="H9"/>
  <c r="G9"/>
  <c r="F9"/>
  <c r="E9"/>
  <c r="D9"/>
  <c r="A9" s="1"/>
  <c r="C9"/>
  <c r="B8" i="1"/>
  <c r="A4" i="12" s="1"/>
  <c r="G9" i="1"/>
  <c r="G10"/>
  <c r="G11"/>
  <c r="G12"/>
  <c r="G13"/>
  <c r="G14"/>
  <c r="G15"/>
  <c r="G16"/>
  <c r="G17"/>
  <c r="G18"/>
  <c r="G19"/>
  <c r="G20"/>
  <c r="G21"/>
  <c r="G22"/>
  <c r="G23"/>
  <c r="G24"/>
  <c r="G25"/>
  <c r="G26"/>
  <c r="G27"/>
  <c r="G8"/>
  <c r="B9"/>
  <c r="A5" i="12" s="1"/>
  <c r="B10" i="1"/>
  <c r="A6" i="12" s="1"/>
  <c r="B11" i="1"/>
  <c r="B12"/>
  <c r="A8" i="12" s="1"/>
  <c r="B13" i="1"/>
  <c r="A9" i="12" s="1"/>
  <c r="O18" i="3"/>
  <c r="O19"/>
  <c r="O20"/>
  <c r="O7"/>
  <c r="O8"/>
  <c r="O9"/>
  <c r="O10"/>
  <c r="O11"/>
  <c r="O12"/>
  <c r="O13"/>
  <c r="O14"/>
  <c r="O15"/>
  <c r="O16"/>
  <c r="O17"/>
  <c r="O6"/>
  <c r="O5"/>
  <c r="B9" i="5"/>
  <c r="B6" i="2"/>
  <c r="A1"/>
  <c r="A1" i="5" l="1"/>
  <c r="A1" i="14"/>
  <c r="C1" i="3"/>
  <c r="A1" i="13"/>
  <c r="A1" i="15"/>
  <c r="B1" i="7"/>
  <c r="A10" i="2"/>
  <c r="A9"/>
  <c r="A13"/>
  <c r="A14"/>
  <c r="A12"/>
  <c r="A7" i="12"/>
  <c r="A16" i="2"/>
  <c r="A11" i="12"/>
  <c r="A17" i="2"/>
  <c r="A12" i="12"/>
  <c r="A11" i="2"/>
  <c r="A15"/>
  <c r="A10" i="12"/>
  <c r="A20" i="2"/>
  <c r="A15" i="12"/>
  <c r="A21" i="2"/>
  <c r="A16" i="12"/>
  <c r="A22" i="2"/>
  <c r="A17" i="12"/>
  <c r="A18" i="2"/>
  <c r="A13" i="12"/>
  <c r="A19" i="2"/>
  <c r="A14" i="12"/>
  <c r="A23" i="2"/>
  <c r="A18" i="12"/>
  <c r="B9" i="7"/>
  <c r="U7" i="5" l="1"/>
  <c r="T7"/>
  <c r="S7"/>
  <c r="R7"/>
  <c r="Q7"/>
  <c r="P7"/>
  <c r="O7"/>
  <c r="N7"/>
  <c r="M7"/>
  <c r="L7"/>
  <c r="K7"/>
  <c r="J7"/>
  <c r="I7"/>
  <c r="H7"/>
  <c r="G7"/>
  <c r="F7"/>
  <c r="E7"/>
  <c r="D7"/>
  <c r="C7"/>
  <c r="V4" i="2"/>
  <c r="V8" s="1"/>
  <c r="U4"/>
  <c r="U8" s="1"/>
  <c r="T4"/>
  <c r="T8" s="1"/>
  <c r="S4"/>
  <c r="S8" s="1"/>
  <c r="R4"/>
  <c r="R8" s="1"/>
  <c r="Q4"/>
  <c r="Q8" s="1"/>
  <c r="P4"/>
  <c r="P8" s="1"/>
  <c r="O4"/>
  <c r="O8" s="1"/>
  <c r="N4"/>
  <c r="N8" s="1"/>
  <c r="M4"/>
  <c r="M8" s="1"/>
  <c r="L4"/>
  <c r="L8" s="1"/>
  <c r="K4"/>
  <c r="K8" s="1"/>
  <c r="J4"/>
  <c r="J8" s="1"/>
  <c r="I4"/>
  <c r="I8" s="1"/>
  <c r="H4"/>
  <c r="H8" s="1"/>
  <c r="G4"/>
  <c r="G8" s="1"/>
  <c r="F4"/>
  <c r="F8" s="1"/>
  <c r="E4"/>
  <c r="E8" s="1"/>
  <c r="D4"/>
  <c r="D8" s="1"/>
  <c r="C4"/>
  <c r="C8" s="1"/>
  <c r="D24" i="5"/>
  <c r="E24"/>
  <c r="F24"/>
  <c r="G24"/>
  <c r="H24"/>
  <c r="I24"/>
  <c r="J24"/>
  <c r="K24"/>
  <c r="L24"/>
  <c r="M24"/>
  <c r="N24"/>
  <c r="O24"/>
  <c r="P24"/>
  <c r="Q24"/>
  <c r="R24"/>
  <c r="S24"/>
  <c r="T24"/>
  <c r="U24"/>
  <c r="C24"/>
  <c r="AQ23"/>
  <c r="B23"/>
  <c r="AQ22"/>
  <c r="B22"/>
  <c r="AQ21"/>
  <c r="B21"/>
  <c r="AQ20"/>
  <c r="B20"/>
  <c r="AQ19"/>
  <c r="B19"/>
  <c r="AQ18"/>
  <c r="B18"/>
  <c r="AQ17"/>
  <c r="B17"/>
  <c r="AQ16"/>
  <c r="B16"/>
  <c r="AQ15"/>
  <c r="B15"/>
  <c r="AQ14"/>
  <c r="B14"/>
  <c r="AQ13"/>
  <c r="B13"/>
  <c r="AQ12"/>
  <c r="B12"/>
  <c r="AQ11"/>
  <c r="B11"/>
  <c r="AQ10"/>
  <c r="B10"/>
  <c r="AQ9"/>
  <c r="AQ10" i="2"/>
  <c r="AQ11"/>
  <c r="AQ12"/>
  <c r="AQ13"/>
  <c r="AQ14"/>
  <c r="AQ15"/>
  <c r="AQ16"/>
  <c r="AQ17"/>
  <c r="AQ18"/>
  <c r="AQ19"/>
  <c r="AQ20"/>
  <c r="AQ21"/>
  <c r="AQ22"/>
  <c r="AQ23"/>
  <c r="AQ9"/>
  <c r="V24"/>
  <c r="N24"/>
  <c r="O24"/>
  <c r="P24"/>
  <c r="Q24"/>
  <c r="R24"/>
  <c r="S24"/>
  <c r="T24"/>
  <c r="U24"/>
  <c r="E24"/>
  <c r="F24"/>
  <c r="G24"/>
  <c r="H24"/>
  <c r="I24"/>
  <c r="J24"/>
  <c r="K24"/>
  <c r="L24"/>
  <c r="M24"/>
  <c r="C24"/>
  <c r="D24"/>
  <c r="D25" s="1"/>
  <c r="N7"/>
  <c r="O7"/>
  <c r="P7"/>
  <c r="Q7"/>
  <c r="R7"/>
  <c r="S7"/>
  <c r="T7"/>
  <c r="U7"/>
  <c r="V7"/>
  <c r="V25" s="1"/>
  <c r="V5" i="9" s="1"/>
  <c r="E7" i="2"/>
  <c r="F7"/>
  <c r="G7"/>
  <c r="H7"/>
  <c r="I7"/>
  <c r="J7"/>
  <c r="K7"/>
  <c r="L7"/>
  <c r="M7"/>
  <c r="AQ6"/>
  <c r="AQ7" s="1"/>
  <c r="B14"/>
  <c r="B15"/>
  <c r="B16"/>
  <c r="B17"/>
  <c r="B18"/>
  <c r="B19"/>
  <c r="B20"/>
  <c r="B21"/>
  <c r="B22"/>
  <c r="B23"/>
  <c r="B13"/>
  <c r="B12"/>
  <c r="B11"/>
  <c r="B10"/>
  <c r="B9"/>
  <c r="L25" l="1"/>
  <c r="L5" i="9" s="1"/>
  <c r="C14" i="15" s="1"/>
  <c r="D14" s="1"/>
  <c r="F14" s="1"/>
  <c r="H25" i="2"/>
  <c r="H5" i="9" s="1"/>
  <c r="C10" i="15" s="1"/>
  <c r="D10" s="1"/>
  <c r="F10" s="1"/>
  <c r="F25" i="2"/>
  <c r="F5" i="9" s="1"/>
  <c r="C8" i="15" s="1"/>
  <c r="D8" s="1"/>
  <c r="F8" s="1"/>
  <c r="U25" i="2"/>
  <c r="U5" i="9" s="1"/>
  <c r="U7" s="1"/>
  <c r="S25" i="2"/>
  <c r="S5" i="9" s="1"/>
  <c r="C21" i="15" s="1"/>
  <c r="D21" s="1"/>
  <c r="F21" s="1"/>
  <c r="Q25" i="2"/>
  <c r="Q5" i="9" s="1"/>
  <c r="C19" i="15" s="1"/>
  <c r="D19" s="1"/>
  <c r="F19" s="1"/>
  <c r="O25" i="2"/>
  <c r="O5" i="9" s="1"/>
  <c r="C17" i="15" s="1"/>
  <c r="D17" s="1"/>
  <c r="F17" s="1"/>
  <c r="M25" i="2"/>
  <c r="M5" i="9" s="1"/>
  <c r="M7" s="1"/>
  <c r="K25" i="2"/>
  <c r="K5" i="9" s="1"/>
  <c r="C13" i="15" s="1"/>
  <c r="D13" s="1"/>
  <c r="F13" s="1"/>
  <c r="I25" i="2"/>
  <c r="I5" i="9" s="1"/>
  <c r="C11" i="15" s="1"/>
  <c r="D11" s="1"/>
  <c r="F11" s="1"/>
  <c r="G25" i="2"/>
  <c r="G5" i="9" s="1"/>
  <c r="C9" i="15" s="1"/>
  <c r="D9" s="1"/>
  <c r="F9" s="1"/>
  <c r="E25" i="2"/>
  <c r="E5" i="9" s="1"/>
  <c r="E7" s="1"/>
  <c r="T25" i="2"/>
  <c r="T5" i="9" s="1"/>
  <c r="C22" i="15" s="1"/>
  <c r="D22" s="1"/>
  <c r="F22" s="1"/>
  <c r="R25" i="2"/>
  <c r="R5" i="9" s="1"/>
  <c r="P25" i="2"/>
  <c r="P5" i="9" s="1"/>
  <c r="C18" i="15" s="1"/>
  <c r="D18" s="1"/>
  <c r="F18" s="1"/>
  <c r="N25" i="2"/>
  <c r="N5" i="9" s="1"/>
  <c r="V7"/>
  <c r="C24" i="15"/>
  <c r="D24" s="1"/>
  <c r="F24" s="1"/>
  <c r="L7" i="9"/>
  <c r="H7"/>
  <c r="F7"/>
  <c r="C23" i="15"/>
  <c r="D23" s="1"/>
  <c r="F23" s="1"/>
  <c r="S7" i="9"/>
  <c r="Q7"/>
  <c r="O7"/>
  <c r="C15" i="15"/>
  <c r="D15" s="1"/>
  <c r="F15" s="1"/>
  <c r="I7" i="9"/>
  <c r="C7" i="15"/>
  <c r="D7" s="1"/>
  <c r="F7" s="1"/>
  <c r="R7" i="9"/>
  <c r="C20" i="15"/>
  <c r="D20" s="1"/>
  <c r="F20" s="1"/>
  <c r="N7" i="9"/>
  <c r="C16" i="15"/>
  <c r="D16" s="1"/>
  <c r="F16" s="1"/>
  <c r="D8" i="10"/>
  <c r="AQ8" s="1"/>
  <c r="D5" i="9"/>
  <c r="C6" i="15" s="1"/>
  <c r="C25" i="2"/>
  <c r="C5" i="9" s="1"/>
  <c r="AQ24" i="5"/>
  <c r="J25" i="2"/>
  <c r="J5" i="9" s="1"/>
  <c r="AQ24" i="2"/>
  <c r="AQ25" s="1"/>
  <c r="P7" i="9" l="1"/>
  <c r="T7"/>
  <c r="G7"/>
  <c r="K7"/>
  <c r="J7"/>
  <c r="C12" i="15"/>
  <c r="D12" s="1"/>
  <c r="F12" s="1"/>
  <c r="C7" i="9"/>
  <c r="C5" i="15"/>
  <c r="D5" s="1"/>
  <c r="F5" s="1"/>
  <c r="D6"/>
  <c r="AQ5" i="9"/>
  <c r="D7"/>
  <c r="AQ7" l="1"/>
  <c r="C45" i="15"/>
  <c r="F6"/>
  <c r="F45" s="1"/>
  <c r="D45"/>
</calcChain>
</file>

<file path=xl/sharedStrings.xml><?xml version="1.0" encoding="utf-8"?>
<sst xmlns="http://schemas.openxmlformats.org/spreadsheetml/2006/main" count="256" uniqueCount="159">
  <si>
    <t>SNA ACCOUNT BUDGET CONTROLL EXCEL SOFTWARE</t>
  </si>
  <si>
    <t>अधीनस्थ विद्यालयों की सूची</t>
  </si>
  <si>
    <t>क्र.सं.</t>
  </si>
  <si>
    <t>विद्यालय का नाम</t>
  </si>
  <si>
    <t>मद का नाम</t>
  </si>
  <si>
    <t>COMPONENT NAME</t>
  </si>
  <si>
    <t>CSG SEC. GRANT</t>
  </si>
  <si>
    <t>CSG ELE.GRANT</t>
  </si>
  <si>
    <t>CRC GRANT</t>
  </si>
  <si>
    <t>MEETING AND TA GRANT</t>
  </si>
  <si>
    <t>TLM GRANT</t>
  </si>
  <si>
    <t>MOBILITY SPOT GRANT</t>
  </si>
  <si>
    <t>SEONDARY SPORTS GRANT</t>
  </si>
  <si>
    <t>ELEMENTRY SPORTS GRANT</t>
  </si>
  <si>
    <t>PEEO OLYMPIC GRANT</t>
  </si>
  <si>
    <t>SAMUDAYIK JAGRATI</t>
  </si>
  <si>
    <t>BAAL SAMAROH</t>
  </si>
  <si>
    <t>VOCATIONAL EDUCATION</t>
  </si>
  <si>
    <t>GENDOR ACTIVITY KISHORI MELA</t>
  </si>
  <si>
    <t>GENDOR ACTIVITY SURKSHA AVAM DIGITAL LEARNING</t>
  </si>
  <si>
    <t>GENDOR ACTIVITY VIDHYALAY EVAM VATAVARAN</t>
  </si>
  <si>
    <t>Composite School Grant(SAMAGRA SHIKSHA)</t>
  </si>
  <si>
    <t>Provision for CRCs (SAMAGRA SHIKSHA)</t>
  </si>
  <si>
    <t>Sports and Physical Education(Upto Highest Class XII)(SAMAGRA SHIKSHA)</t>
  </si>
  <si>
    <t>Sports and Physical Education(Elementry)(SAMAGRA SHIKSHA)</t>
  </si>
  <si>
    <t>Program Management</t>
  </si>
  <si>
    <t>Community Mobilization(Secondary)(SAMAGRA SHIKSHA)</t>
  </si>
  <si>
    <t>Community Mobilization</t>
  </si>
  <si>
    <t>SPORT FOR MODAL GREEN SCHOOL GRANT</t>
  </si>
  <si>
    <t>Monitoring Information System (MIS)(SAMAGRA SHIKSHA)</t>
  </si>
  <si>
    <t>EK BHARAT SURAKSHIT BHARAT ACTIVITY</t>
  </si>
  <si>
    <t>AMOUNT RECEIVED DETAILS FOR SNA ACCOUNT</t>
  </si>
  <si>
    <t>SN</t>
  </si>
  <si>
    <t>SCHOOL NAME</t>
  </si>
  <si>
    <t>APNI LADO GRANT</t>
  </si>
  <si>
    <t>VOULENTERS TRAINING</t>
  </si>
  <si>
    <t>TOTAL RECEVED AMOUNT</t>
  </si>
  <si>
    <t>SECONDARY TOTAL AMOUNT</t>
  </si>
  <si>
    <t>GOVT UPPER PRIMARY SCHOOL, KANWARPURA</t>
  </si>
  <si>
    <t>GOVT UPPER PRIMARY SCHOOL, SODALHEDI</t>
  </si>
  <si>
    <t>GOVT UPPER PRIMARY SCHOOL, SALPUR</t>
  </si>
  <si>
    <t>GOVT UPPER PRIMARY SCHOOL, HANUMAT KHEDA</t>
  </si>
  <si>
    <t>ELEMENTRY TOTAL AMOUNT</t>
  </si>
  <si>
    <t>GRAND TOTAL</t>
  </si>
  <si>
    <t>GRAND TOTAL (SEC.+ELE.)</t>
  </si>
  <si>
    <t>मदवार प्राप्त राशियां यहाँ भरें</t>
  </si>
  <si>
    <t>मदों के नाम</t>
  </si>
  <si>
    <t>28.12.2022</t>
  </si>
  <si>
    <t xml:space="preserve">}kjk iznRr vkgj.k lhek@Hkqxrku Lohd`fr vuqlkj fofHkUu enksa esa muds uke ds lEeq[k vafdr jkf'k dks jkT; ifj;kstuk funs'kd jktLFkku Ldwy f'k{kk ifj"kn t;iqj ds fn'kkfunsZ'kkuqlkj O;; fd;s tkus dh ,rn~ }kjk Lohd`fr iznku dh </t>
  </si>
  <si>
    <t>vuqer jkf'k dh lhek esa O;; fd;s tkus ds mijkUr lapkyu iksVZy ls Hkqxrku fd;s tkus gsrw lHkh fcy@okmplZ dk izekf.kdj.k dj  bl dk;kZy; dks fHktok;k tkuk lqfuf'pr djsa rkfd os.MlZ@csusfQljh dk le; ij Hkqxrku fd;k tk lds A</t>
  </si>
  <si>
    <t>dk;kZy;&amp;vkns'k</t>
  </si>
  <si>
    <t>dzekad%&amp;</t>
  </si>
  <si>
    <t>fnukad%&amp;</t>
  </si>
  <si>
    <t>izfrfyfi lwpukFkZ&amp;</t>
  </si>
  <si>
    <t>lacaf/kr fo|ky;@dk;kZy;-----------------</t>
  </si>
  <si>
    <t>LFkkuh; jksdM@ys[kk 'kk[kk</t>
  </si>
  <si>
    <t>dk;kZy; izfr</t>
  </si>
  <si>
    <t>iz/kkukpk;Z</t>
  </si>
  <si>
    <t>jktdh; mPp ek/;fed fo|ky;] xksj/kuiqjk</t>
  </si>
  <si>
    <t>vV#</t>
  </si>
  <si>
    <t>ckjka</t>
  </si>
  <si>
    <t>dk;kZy;</t>
  </si>
  <si>
    <t>CykWd</t>
  </si>
  <si>
    <t>ftyk</t>
  </si>
  <si>
    <t>foRrh; o"kZ</t>
  </si>
  <si>
    <t>MhMhvks dksM</t>
  </si>
  <si>
    <t>ekax i= vuqlkj Hkqxrku vkns'k tkjh djus gsrq lwpuk ;gka Hkjs</t>
  </si>
  <si>
    <t>dz-la-</t>
  </si>
  <si>
    <t>fo|ky; dk uke</t>
  </si>
  <si>
    <t>en</t>
  </si>
  <si>
    <t>QeZ@O;fDr laLFkk dk uke ¼ftls Hkqxrku fd;k tkuk gS½</t>
  </si>
  <si>
    <t>eksckbZy ua0</t>
  </si>
  <si>
    <t>cSad [kkrk</t>
  </si>
  <si>
    <t>IFSC CODE</t>
  </si>
  <si>
    <t>chtd la[;k o fnukad</t>
  </si>
  <si>
    <t>jkf'k</t>
  </si>
  <si>
    <t>mi;ksx dk fooj.k</t>
  </si>
  <si>
    <t>PEEO SCHOOL</t>
  </si>
  <si>
    <t>GOVT SR. SECONDARY SCHOOL, GORDHANPURA</t>
  </si>
  <si>
    <t>GOVT UPPER PRIMARY SCHOOL, AMERT KHEDI</t>
  </si>
  <si>
    <t>MAA BADI DAY CARE CENTER, SALPURA</t>
  </si>
  <si>
    <t>SAMAGRA VIKAS EVAM PARYAVARAN</t>
  </si>
  <si>
    <t>MANU ZEROX AND STATIONERS, KAWAI</t>
  </si>
  <si>
    <t>SBIN0032012</t>
  </si>
  <si>
    <t>122/28.12.2022</t>
  </si>
  <si>
    <t>Mobility Support</t>
  </si>
  <si>
    <t>dk;kZy; vkns'k</t>
  </si>
  <si>
    <t>jktLFkku Ldwy f’k{kk ifj"kn t;iqj }kjk iznRr funsZ’kkuqlkj lapkyu iksVZy ls Hkqxrku fd;s tkus ds izfdz;k ds vUrxZr LFkkuh; fo|ky;@</t>
  </si>
  <si>
    <t>v/kksgLrk{kjdrkZ ds fu;a=.kk/khu ¼ihbZbZvks v/khu laLFkk dk uke½</t>
  </si>
  <si>
    <t xml:space="preserve">ds fuEu fcykas dks lEcfU/kr laLFkk gsrq tkjh en eas tkjh lapkyu iksVZy fyfeV ls lEcfU/kr oasMj@csfufQf’k;jh dks Hkqxrku fd;s tkus tkus dh Lohd`fr iznku dh tkrh gSA </t>
  </si>
  <si>
    <t>dz0la0</t>
  </si>
  <si>
    <t>SNA ACCOUNT AMOUNT EXPENDITURE DETAILS</t>
  </si>
  <si>
    <t>विवरण</t>
  </si>
  <si>
    <t>प्राप्त राशि</t>
  </si>
  <si>
    <t>व्यय राशि</t>
  </si>
  <si>
    <t>शेष राशि</t>
  </si>
  <si>
    <t xml:space="preserve">मांग पत्र अनुसार DDO द्वारा किये गए भुगतान को यहाँ नीचे भरे </t>
  </si>
  <si>
    <t>S.N.</t>
  </si>
  <si>
    <t>SNA ACCOUNT AMOUNT EXPENDITURE DETAILS - SCHOOL WISE</t>
  </si>
  <si>
    <t xml:space="preserve">                     SELECT SCHOOL NAME</t>
  </si>
  <si>
    <r>
      <t xml:space="preserve">मांग पत्र अनुसार </t>
    </r>
    <r>
      <rPr>
        <b/>
        <sz val="18"/>
        <color theme="0"/>
        <rFont val="Calibri"/>
        <family val="2"/>
        <scheme val="minor"/>
      </rPr>
      <t>DDO</t>
    </r>
    <r>
      <rPr>
        <b/>
        <sz val="16"/>
        <color theme="0"/>
        <rFont val="Calibri"/>
        <family val="2"/>
        <scheme val="minor"/>
      </rPr>
      <t xml:space="preserve"> द्वारा किये गए भुगतान </t>
    </r>
  </si>
  <si>
    <t>शीट में मद नाम वाली लिस्ट में आपके SNA खाते में प्राप्त राशि के अनुसार, मद भर लें।</t>
  </si>
  <si>
    <t>शीट में PEEO स्कूल व अधीनस्थ स्कूल के नाम भर लें।</t>
  </si>
  <si>
    <t>IMPORTANT NOTES</t>
  </si>
  <si>
    <t>lsok esa]</t>
  </si>
  <si>
    <t>Jheku~ ihbZbZvks@;wlhbZbZvks egksn;]</t>
  </si>
  <si>
    <t>fo"k;%&amp; lexz f'k{kk en ds fcyksa ds lapkyu iksVZy ls Hkqxrku djokus ckcrA</t>
  </si>
  <si>
    <t>egksn;]</t>
  </si>
  <si>
    <t xml:space="preserve">        mijksDr fo"k;kUrxZr fuosnu gS fd lapkyu iksVZy ij LFkkuh; fo|ky; gsrq lexz f'k{kk en esa tkjh jkf'k ls fuEufyf[kr fcyksa dk Hkqxrku djokus dh d`ik djsaA </t>
  </si>
  <si>
    <t>en dk uke</t>
  </si>
  <si>
    <t>izekf.kr fd;k tkrk gS fd%&amp;</t>
  </si>
  <si>
    <t>1- fcyksa esa vafdr lHkh lkexzh dk bUnzkt fo|ky; ds LVkWd jftLVj esa dj fy;k x;k gSaA</t>
  </si>
  <si>
    <t>2- jkf'k dks fo|ky; fgr esa mi;ksx dh ;kstuk dk ,l,elh@,lMh,elh esa vuqeksnu ys fy;k x;k gSaA</t>
  </si>
  <si>
    <t>3- jktLFkku Ldwy f'k{kk ifj"kn] t;iqj }kjk lEcU/k esa tkjh fn'kk&amp;funsZ'kksa ds vuq#i gh O;; fd;s x;s gSaA</t>
  </si>
  <si>
    <t>4- mijksDr fcy@okmplZ dh jkf'k ns; ,oa lgh gSa] buds Hkqxrku dh vfHk'ka"kk dh tkrh gSaA</t>
  </si>
  <si>
    <t>gLrk{kj laLFkk iz/kku</t>
  </si>
  <si>
    <t>eqfnzdk LVs'klZ] dokbZ</t>
  </si>
  <si>
    <t>Progress Report</t>
  </si>
  <si>
    <t>CykWd ls izkIr en jkf'k</t>
  </si>
  <si>
    <t>fo|ky;ksa dks tkjh en jkf'k</t>
  </si>
  <si>
    <t>[kpZ jkf'k</t>
  </si>
  <si>
    <t xml:space="preserve"> 'ks"k jkf'k</t>
  </si>
  <si>
    <t>TOTAL</t>
  </si>
  <si>
    <t>QeZ@O;fDr laLFkk dk uke ¼ftls Hkqxrku fd;k tk pqdk gS½</t>
  </si>
  <si>
    <t>Bill Number</t>
  </si>
  <si>
    <t>Bill Date</t>
  </si>
  <si>
    <t>BILL REGISTER</t>
  </si>
  <si>
    <t>SNA - BILL REGISTER</t>
  </si>
  <si>
    <t>MANU ZEROX &amp; STATIONERS, KAWAI</t>
  </si>
  <si>
    <t>112/25.12.2022</t>
  </si>
  <si>
    <t>113/25.12.2022</t>
  </si>
  <si>
    <t>;kstuk lapkyu iksVZy }kjk fd;s x;s Hkqxrku ds fcyksa dk bUnzkt ;gka djsaA</t>
  </si>
  <si>
    <t>SNA PORTAL - BUDGET CONTROL EXCEL SOFTWARE</t>
  </si>
  <si>
    <t xml:space="preserve">महत्वपूर्ण दिशा-निर्देश </t>
  </si>
  <si>
    <t xml:space="preserve">MASTER </t>
  </si>
  <si>
    <t xml:space="preserve">RECEIVED AMOUNT </t>
  </si>
  <si>
    <t>lhchbZvks dk;kZy; ls fofHHkUu enksa esa izkIr jkf'k;ka HkjsaA</t>
  </si>
  <si>
    <t>OREDER</t>
  </si>
  <si>
    <t>bl 'khV esa LFkkuh; dk;kZy;@fo|ky;@v/khuLFk fo|ky;ksa dk fooj.k vkSj en dk fooj.k HkjsaA</t>
  </si>
  <si>
    <t>DEMAND</t>
  </si>
  <si>
    <t>LFkkuh; dk;kZy;@fo|ky;@v/khuLFk fo|ky;ksa ls izkIr ekax dk bUnzkt djsaA</t>
  </si>
  <si>
    <t>PAY SANCTION</t>
  </si>
  <si>
    <r>
      <t xml:space="preserve">leLr LFkkuh; dk;kZy;@fo|ky;@v/khuLFk fo|ky;ksa dk jkf'k mi;ksx gsrq </t>
    </r>
    <r>
      <rPr>
        <b/>
        <sz val="13.5"/>
        <color theme="1"/>
        <rFont val="Calibri"/>
        <family val="2"/>
        <scheme val="minor"/>
      </rPr>
      <t>Auto Generate</t>
    </r>
    <r>
      <rPr>
        <sz val="13.5"/>
        <color theme="1"/>
        <rFont val="Kruti Dev 010"/>
      </rPr>
      <t xml:space="preserve"> vkns'k cusxkA</t>
    </r>
  </si>
  <si>
    <r>
      <rPr>
        <b/>
        <sz val="14"/>
        <color theme="1"/>
        <rFont val="Calibri"/>
        <family val="2"/>
        <scheme val="minor"/>
      </rPr>
      <t>Drop Down List</t>
    </r>
    <r>
      <rPr>
        <sz val="14"/>
        <color theme="1"/>
        <rFont val="Kruti Dev 010"/>
      </rPr>
      <t xml:space="preserve"> ls fo|ky; dk p;u djsa ftlls fo|ky; okj </t>
    </r>
    <r>
      <rPr>
        <b/>
        <sz val="14"/>
        <color theme="1"/>
        <rFont val="Calibri"/>
        <family val="2"/>
        <scheme val="minor"/>
      </rPr>
      <t>Pay Sanction</t>
    </r>
    <r>
      <rPr>
        <sz val="14"/>
        <color theme="1"/>
        <rFont val="Kruti Dev 010"/>
      </rPr>
      <t xml:space="preserve"> ds fy, dk;kZy; vkns'k </t>
    </r>
    <r>
      <rPr>
        <b/>
        <sz val="14"/>
        <color theme="1"/>
        <rFont val="Calibri"/>
        <family val="2"/>
        <scheme val="minor"/>
      </rPr>
      <t>Auto Generate</t>
    </r>
    <r>
      <rPr>
        <sz val="14"/>
        <color theme="1"/>
        <rFont val="Kruti Dev 010"/>
      </rPr>
      <t xml:space="preserve"> rS;kj gksxkA</t>
    </r>
  </si>
  <si>
    <t>EXPENDITURE</t>
  </si>
  <si>
    <t>SCHOOL WISE EXP.</t>
  </si>
  <si>
    <t xml:space="preserve">fo|ky; }kjk fn;s ekax i= ds vuqlkj fo|ky; okj Hkqxrku jkf'k HkjsA </t>
  </si>
  <si>
    <t>DEMAND FORMATE</t>
  </si>
  <si>
    <t>LFkkuh; dk;kZy;@fo|ky;@v/khuLFk fo|ky;ksa gsrq ekax i= dk izk#iA</t>
  </si>
  <si>
    <t>lapkyu ;kstuk iksVZy ij fo|ky;ksa ds fd;s x;s Hkqxrku fooj.k ds fcy u o vU; lwpuk ;gka HkjsaA</t>
  </si>
  <si>
    <t>REPORT</t>
  </si>
  <si>
    <r>
      <rPr>
        <b/>
        <sz val="14"/>
        <color theme="1"/>
        <rFont val="Kruti Decaliv 010"/>
      </rPr>
      <t xml:space="preserve"> </t>
    </r>
    <r>
      <rPr>
        <b/>
        <sz val="12"/>
        <color theme="1"/>
        <rFont val="Kruti Decaliv 010"/>
      </rPr>
      <t xml:space="preserve">Auto generate- </t>
    </r>
    <r>
      <rPr>
        <sz val="14"/>
        <color theme="1"/>
        <rFont val="Kruti Dev 010"/>
      </rPr>
      <t xml:space="preserve">MªkiMkmu ls fo|ky; dk p;u djsa] fo|ky; okj </t>
    </r>
    <r>
      <rPr>
        <b/>
        <sz val="14"/>
        <color theme="1"/>
        <rFont val="Calibri"/>
        <family val="2"/>
        <scheme val="minor"/>
      </rPr>
      <t xml:space="preserve">Expenditure Report </t>
    </r>
    <r>
      <rPr>
        <sz val="14"/>
        <color theme="1"/>
        <rFont val="Kruti Dev 010"/>
      </rPr>
      <t>tkjh gksxhA</t>
    </r>
  </si>
  <si>
    <r>
      <rPr>
        <b/>
        <sz val="14"/>
        <color theme="1"/>
        <rFont val="Calibri"/>
        <family val="2"/>
        <scheme val="minor"/>
      </rPr>
      <t>Auto generate-</t>
    </r>
    <r>
      <rPr>
        <sz val="14"/>
        <color theme="1"/>
        <rFont val="Kruti Dev 010"/>
      </rPr>
      <t xml:space="preserve"> lEiw.kZ dk;kZy; esa enokj izkIr jkf'k] fo|ky;ksa dks tkjh en] [kpZ enokj jkf'k ,oa 'ks"k jkf'k dk fooj.kA</t>
    </r>
  </si>
  <si>
    <t>uksV%&amp;</t>
  </si>
  <si>
    <r>
      <t>f'k{kk foHkkx jktLFkku esa foRrh; o"kZ 2022&amp;23 esa lexz f'k{kk ,oa vU; enksa dk Hkqxrku igyh ckj ;kstuk lapkyu iksVZy ls fd;k tk jgk gSa] bl gsrq f'k{kk foHkkx ds dk;kZy;ksa@fo|ky;ksa ds dk;ksZ dks vklku cukus fy,</t>
    </r>
    <r>
      <rPr>
        <b/>
        <sz val="14"/>
        <color theme="1"/>
        <rFont val="Calibri"/>
        <family val="2"/>
        <scheme val="minor"/>
      </rPr>
      <t xml:space="preserve">  SNA BUDGET CONTROL EXCEL SOFTWARE </t>
    </r>
    <r>
      <rPr>
        <b/>
        <sz val="14"/>
        <color theme="1"/>
        <rFont val="Kruti Dev 010"/>
      </rPr>
      <t>dk fuekZ.k fd;k x;k gSaA</t>
    </r>
    <r>
      <rPr>
        <b/>
        <sz val="14"/>
        <color theme="1"/>
        <rFont val="Calibri"/>
        <family val="2"/>
        <scheme val="minor"/>
      </rPr>
      <t xml:space="preserve">  SOFTWARE </t>
    </r>
    <r>
      <rPr>
        <b/>
        <sz val="14"/>
        <color theme="1"/>
        <rFont val="Kruti Dev 010"/>
      </rPr>
      <t xml:space="preserve">dks lko/kkuhiwoZd cuk;k x;k gSa] fQj Hkh fdlh izdkj =qfV gksus ij jkT; ljdkj }kjk tkjh fn'kk&amp;funsZ'k gh ekU; gksaxsA fdlh Hkh izdkj ds lq&gt;ko ds fy, </t>
    </r>
    <r>
      <rPr>
        <b/>
        <sz val="14"/>
        <color theme="1"/>
        <rFont val="Calibri"/>
        <family val="2"/>
        <scheme val="minor"/>
      </rPr>
      <t>RAJTEACHERS.NET</t>
    </r>
    <r>
      <rPr>
        <b/>
        <sz val="14"/>
        <color theme="1"/>
        <rFont val="Kruti Dev 010"/>
      </rPr>
      <t xml:space="preserve"> oSclkbV dh esy vkbZMh ij voxr djok ldrs gSaA</t>
    </r>
  </si>
  <si>
    <r>
      <rPr>
        <b/>
        <sz val="16"/>
        <color theme="0"/>
        <rFont val="Calibri"/>
        <family val="2"/>
        <scheme val="minor"/>
      </rPr>
      <t>SOFTWARE</t>
    </r>
    <r>
      <rPr>
        <b/>
        <sz val="16"/>
        <color theme="0"/>
        <rFont val="Kruti Dev 010"/>
      </rPr>
      <t xml:space="preserve"> </t>
    </r>
    <r>
      <rPr>
        <b/>
        <sz val="18"/>
        <color theme="0"/>
        <rFont val="Kruti Dev 010"/>
      </rPr>
      <t>dks ykWd j[kk x;k gSa] ftl LFkku ij MkVk QhM fd;k tkuk gS og vuykWd j[kk x;k gSaA</t>
    </r>
  </si>
  <si>
    <t xml:space="preserve">अधीनस्थ स्कूल	</t>
  </si>
  <si>
    <t>2023-24</t>
  </si>
  <si>
    <t>jkT; ifj;kstuk funs'kd jktLFkku Ldwy f'k{kk ifj"kn t;iqj ds funsZ'kkuqlkj LFkkuh; dk;kZy;@ihbZbZvks@;wlhbZbZvks ds v/khu jkt-izkFkfed@mPp izkFkfed fo|ky;ksa dks eq[; CykWd f'k{kk vf/kdkjh lexz f'k{kk</t>
  </si>
</sst>
</file>

<file path=xl/styles.xml><?xml version="1.0" encoding="utf-8"?>
<styleSheet xmlns="http://schemas.openxmlformats.org/spreadsheetml/2006/main">
  <fonts count="53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sz val="16"/>
      <color theme="1"/>
      <name val="Calibri"/>
      <family val="2"/>
      <scheme val="minor"/>
    </font>
    <font>
      <b/>
      <sz val="18"/>
      <color theme="0"/>
      <name val="Calibri"/>
      <family val="2"/>
      <scheme val="minor"/>
    </font>
    <font>
      <b/>
      <sz val="16"/>
      <color theme="0"/>
      <name val="Calibri"/>
      <family val="2"/>
      <scheme val="minor"/>
    </font>
    <font>
      <b/>
      <sz val="14"/>
      <color theme="0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20"/>
      <color theme="0"/>
      <name val="Calibri"/>
      <family val="2"/>
      <scheme val="minor"/>
    </font>
    <font>
      <b/>
      <sz val="22"/>
      <color theme="0"/>
      <name val="Calibri"/>
      <family val="2"/>
      <scheme val="minor"/>
    </font>
    <font>
      <sz val="10"/>
      <color theme="1"/>
      <name val="Calibri"/>
      <family val="2"/>
      <scheme val="minor"/>
    </font>
    <font>
      <sz val="8"/>
      <color theme="1"/>
      <name val="Calibri"/>
      <family val="2"/>
      <scheme val="minor"/>
    </font>
    <font>
      <b/>
      <sz val="12"/>
      <name val="Calibri"/>
      <family val="2"/>
      <scheme val="minor"/>
    </font>
    <font>
      <b/>
      <sz val="16"/>
      <name val="Calibri"/>
      <family val="2"/>
      <scheme val="minor"/>
    </font>
    <font>
      <sz val="16"/>
      <name val="Calibri"/>
      <family val="2"/>
      <scheme val="minor"/>
    </font>
    <font>
      <sz val="20"/>
      <name val="Calibri"/>
      <family val="2"/>
      <scheme val="minor"/>
    </font>
    <font>
      <b/>
      <sz val="14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8"/>
      <name val="Calibri"/>
      <family val="2"/>
      <scheme val="minor"/>
    </font>
    <font>
      <sz val="14"/>
      <name val="Calibri"/>
      <family val="2"/>
      <scheme val="minor"/>
    </font>
    <font>
      <sz val="16"/>
      <name val="Kruti Dev 010"/>
    </font>
    <font>
      <sz val="20"/>
      <name val="Kruti Dev 010"/>
    </font>
    <font>
      <sz val="18"/>
      <name val="Kruti Dev 010"/>
    </font>
    <font>
      <b/>
      <sz val="20"/>
      <name val="Kruti Dev 010"/>
    </font>
    <font>
      <sz val="12"/>
      <color theme="1"/>
      <name val="Kruti Dev 010"/>
    </font>
    <font>
      <sz val="14"/>
      <color theme="1"/>
      <name val="Kruti Dev 010"/>
    </font>
    <font>
      <sz val="16"/>
      <color theme="1"/>
      <name val="Kruti Dev 010"/>
    </font>
    <font>
      <b/>
      <sz val="22"/>
      <color theme="0"/>
      <name val="Kruti Dev 010"/>
    </font>
    <font>
      <b/>
      <sz val="24"/>
      <name val="Kruti Dev 010"/>
    </font>
    <font>
      <b/>
      <sz val="16"/>
      <color theme="1"/>
      <name val="Kruti Dev 010"/>
    </font>
    <font>
      <sz val="14"/>
      <color theme="1"/>
      <name val="DevLys 010"/>
    </font>
    <font>
      <b/>
      <u val="double"/>
      <sz val="20"/>
      <color theme="1"/>
      <name val="DevLys 010"/>
    </font>
    <font>
      <b/>
      <sz val="22"/>
      <color theme="1"/>
      <name val="DevLys 010"/>
    </font>
    <font>
      <b/>
      <sz val="22"/>
      <color theme="1"/>
      <name val="Kruti Dev 010"/>
    </font>
    <font>
      <b/>
      <sz val="16"/>
      <color theme="1"/>
      <name val="Calibri"/>
      <family val="2"/>
      <scheme val="minor"/>
    </font>
    <font>
      <b/>
      <sz val="18"/>
      <name val="Calibri"/>
      <family val="2"/>
      <scheme val="minor"/>
    </font>
    <font>
      <sz val="12"/>
      <color theme="1"/>
      <name val="Cambria"/>
      <family val="1"/>
      <scheme val="major"/>
    </font>
    <font>
      <b/>
      <sz val="20"/>
      <color theme="1"/>
      <name val="Kruti Dev 010"/>
    </font>
    <font>
      <sz val="11"/>
      <color theme="1"/>
      <name val="Kruti Dev 010"/>
    </font>
    <font>
      <b/>
      <sz val="18"/>
      <color theme="1"/>
      <name val="Kruti Dev 010"/>
    </font>
    <font>
      <b/>
      <sz val="14"/>
      <color theme="1"/>
      <name val="Kruti Dev 010"/>
    </font>
    <font>
      <b/>
      <sz val="20"/>
      <color theme="1"/>
      <name val="Arial Black"/>
      <family val="2"/>
    </font>
    <font>
      <b/>
      <sz val="16"/>
      <color theme="1"/>
      <name val="Algerian"/>
      <family val="5"/>
    </font>
    <font>
      <sz val="13.5"/>
      <color theme="1"/>
      <name val="Kruti Dev 010"/>
    </font>
    <font>
      <b/>
      <sz val="13.5"/>
      <color theme="1"/>
      <name val="Calibri"/>
      <family val="2"/>
      <scheme val="minor"/>
    </font>
    <font>
      <b/>
      <sz val="14"/>
      <color theme="1"/>
      <name val="Kruti Decaliv 010"/>
    </font>
    <font>
      <b/>
      <sz val="12"/>
      <color theme="1"/>
      <name val="Kruti Decaliv 010"/>
    </font>
    <font>
      <b/>
      <sz val="16"/>
      <color theme="0"/>
      <name val="Kruti Dev 010"/>
    </font>
    <font>
      <b/>
      <sz val="18"/>
      <color theme="0"/>
      <name val="Kruti Dev 010"/>
    </font>
    <font>
      <b/>
      <sz val="20"/>
      <color theme="0"/>
      <name val="Kruti Dev 010"/>
    </font>
    <font>
      <b/>
      <sz val="11"/>
      <color theme="0"/>
      <name val="Calibri"/>
      <family val="2"/>
      <scheme val="minor"/>
    </font>
    <font>
      <b/>
      <sz val="8"/>
      <color theme="1"/>
      <name val="Calibri"/>
      <family val="2"/>
      <scheme val="minor"/>
    </font>
  </fonts>
  <fills count="13">
    <fill>
      <patternFill patternType="none"/>
    </fill>
    <fill>
      <patternFill patternType="gray125"/>
    </fill>
    <fill>
      <patternFill patternType="solid">
        <fgColor theme="3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2"/>
        <bgColor indexed="64"/>
      </patternFill>
    </fill>
    <fill>
      <patternFill patternType="solid">
        <fgColor theme="4" tint="0.39997558519241921"/>
        <bgColor indexed="64"/>
      </patternFill>
    </fill>
    <fill>
      <patternFill patternType="solid">
        <fgColor theme="5" tint="-0.249977111117893"/>
        <bgColor indexed="64"/>
      </patternFill>
    </fill>
    <fill>
      <patternFill patternType="solid">
        <fgColor theme="2" tint="-0.749992370372631"/>
        <bgColor indexed="64"/>
      </patternFill>
    </fill>
    <fill>
      <patternFill patternType="solid">
        <fgColor theme="1" tint="0.34998626667073579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251">
    <xf numFmtId="0" fontId="0" fillId="0" borderId="0" xfId="0"/>
    <xf numFmtId="0" fontId="3" fillId="0" borderId="0" xfId="0" applyFont="1"/>
    <xf numFmtId="0" fontId="0" fillId="0" borderId="1" xfId="0" applyBorder="1" applyAlignment="1">
      <alignment horizontal="center" vertical="center"/>
    </xf>
    <xf numFmtId="0" fontId="0" fillId="0" borderId="0" xfId="0" applyAlignment="1">
      <alignment vertical="center"/>
    </xf>
    <xf numFmtId="0" fontId="2" fillId="0" borderId="1" xfId="0" applyFont="1" applyBorder="1" applyAlignment="1">
      <alignment horizontal="center" vertical="center"/>
    </xf>
    <xf numFmtId="0" fontId="7" fillId="2" borderId="0" xfId="0" applyFont="1" applyFill="1" applyBorder="1" applyAlignment="1">
      <alignment horizontal="center" vertical="center"/>
    </xf>
    <xf numFmtId="0" fontId="0" fillId="2" borderId="0" xfId="0" applyFill="1" applyBorder="1"/>
    <xf numFmtId="0" fontId="12" fillId="0" borderId="0" xfId="0" applyFont="1"/>
    <xf numFmtId="0" fontId="11" fillId="0" borderId="1" xfId="0" applyFont="1" applyBorder="1" applyAlignment="1">
      <alignment horizontal="center" vertical="center" wrapText="1"/>
    </xf>
    <xf numFmtId="0" fontId="11" fillId="0" borderId="1" xfId="0" applyFont="1" applyBorder="1" applyAlignment="1">
      <alignment horizontal="center" vertical="top" wrapText="1"/>
    </xf>
    <xf numFmtId="0" fontId="1" fillId="0" borderId="1" xfId="0" applyFont="1" applyBorder="1" applyAlignment="1">
      <alignment horizontal="center" vertical="top" wrapText="1"/>
    </xf>
    <xf numFmtId="0" fontId="0" fillId="7" borderId="0" xfId="0" applyFill="1"/>
    <xf numFmtId="0" fontId="2" fillId="0" borderId="1" xfId="0" applyFont="1" applyBorder="1" applyAlignment="1">
      <alignment horizontal="left" vertical="center" wrapText="1"/>
    </xf>
    <xf numFmtId="0" fontId="3" fillId="0" borderId="0" xfId="0" applyFont="1" applyAlignment="1">
      <alignment vertical="center"/>
    </xf>
    <xf numFmtId="0" fontId="3" fillId="0" borderId="1" xfId="0" applyFont="1" applyBorder="1" applyAlignment="1">
      <alignment horizontal="center" vertical="top" wrapText="1"/>
    </xf>
    <xf numFmtId="0" fontId="27" fillId="0" borderId="0" xfId="0" applyFont="1" applyProtection="1">
      <protection hidden="1"/>
    </xf>
    <xf numFmtId="0" fontId="30" fillId="6" borderId="7" xfId="0" applyFont="1" applyFill="1" applyBorder="1" applyAlignment="1">
      <alignment horizontal="left" vertical="center"/>
    </xf>
    <xf numFmtId="0" fontId="30" fillId="6" borderId="4" xfId="0" applyFont="1" applyFill="1" applyBorder="1" applyAlignment="1">
      <alignment horizontal="left" vertical="center"/>
    </xf>
    <xf numFmtId="0" fontId="30" fillId="6" borderId="1" xfId="0" applyFont="1" applyFill="1" applyBorder="1" applyAlignment="1">
      <alignment vertical="center"/>
    </xf>
    <xf numFmtId="0" fontId="26" fillId="0" borderId="1" xfId="0" applyFont="1" applyBorder="1" applyAlignment="1">
      <alignment horizontal="center" vertical="top" wrapText="1"/>
    </xf>
    <xf numFmtId="0" fontId="1" fillId="6" borderId="3" xfId="0" applyFont="1" applyFill="1" applyBorder="1" applyAlignment="1">
      <alignment horizontal="left" vertical="center"/>
    </xf>
    <xf numFmtId="0" fontId="0" fillId="0" borderId="0" xfId="0" applyAlignment="1">
      <alignment horizontal="left" vertical="center"/>
    </xf>
    <xf numFmtId="0" fontId="31" fillId="0" borderId="0" xfId="0" applyFont="1" applyAlignment="1">
      <alignment horizontal="right"/>
    </xf>
    <xf numFmtId="0" fontId="25" fillId="0" borderId="1" xfId="0" applyFont="1" applyBorder="1" applyAlignment="1">
      <alignment horizontal="center" vertical="top" wrapText="1"/>
    </xf>
    <xf numFmtId="0" fontId="2" fillId="0" borderId="1" xfId="0" applyFont="1" applyBorder="1" applyAlignment="1" applyProtection="1">
      <alignment horizontal="center" vertical="center"/>
      <protection hidden="1"/>
    </xf>
    <xf numFmtId="0" fontId="31" fillId="0" borderId="0" xfId="0" applyFont="1" applyAlignment="1">
      <alignment horizontal="center"/>
    </xf>
    <xf numFmtId="0" fontId="11" fillId="0" borderId="1" xfId="0" applyFont="1" applyBorder="1" applyAlignment="1" applyProtection="1">
      <alignment horizontal="center" vertical="center" wrapText="1"/>
      <protection hidden="1"/>
    </xf>
    <xf numFmtId="0" fontId="2" fillId="0" borderId="1" xfId="0" applyFont="1" applyBorder="1" applyAlignment="1" applyProtection="1">
      <alignment horizontal="center" vertical="top" wrapText="1"/>
      <protection hidden="1"/>
    </xf>
    <xf numFmtId="0" fontId="25" fillId="0" borderId="1" xfId="0" applyFont="1" applyBorder="1" applyAlignment="1" applyProtection="1">
      <alignment horizontal="center" vertical="top" wrapText="1"/>
      <protection hidden="1"/>
    </xf>
    <xf numFmtId="0" fontId="31" fillId="0" borderId="0" xfId="0" applyFont="1" applyAlignment="1">
      <alignment horizontal="left"/>
    </xf>
    <xf numFmtId="0" fontId="26" fillId="0" borderId="0" xfId="0" applyFont="1" applyAlignment="1">
      <alignment horizontal="left"/>
    </xf>
    <xf numFmtId="0" fontId="2" fillId="0" borderId="1" xfId="0" applyFont="1" applyBorder="1" applyAlignment="1" applyProtection="1">
      <alignment horizontal="center" vertical="center"/>
      <protection locked="0"/>
    </xf>
    <xf numFmtId="0" fontId="27" fillId="0" borderId="1" xfId="0" applyFont="1" applyBorder="1" applyAlignment="1" applyProtection="1">
      <alignment vertical="center"/>
      <protection locked="0"/>
    </xf>
    <xf numFmtId="0" fontId="2" fillId="0" borderId="2" xfId="0" applyFont="1" applyBorder="1" applyAlignment="1" applyProtection="1">
      <alignment horizontal="center" vertical="center"/>
      <protection locked="0"/>
    </xf>
    <xf numFmtId="0" fontId="0" fillId="0" borderId="6" xfId="0" applyBorder="1" applyAlignment="1" applyProtection="1">
      <alignment horizontal="left" vertical="center" wrapText="1"/>
      <protection locked="0"/>
    </xf>
    <xf numFmtId="0" fontId="0" fillId="0" borderId="10" xfId="0" applyBorder="1" applyAlignment="1" applyProtection="1">
      <alignment horizontal="left" vertical="center" wrapText="1"/>
      <protection locked="0"/>
    </xf>
    <xf numFmtId="0" fontId="0" fillId="0" borderId="1" xfId="0" applyBorder="1" applyAlignment="1" applyProtection="1">
      <alignment horizontal="left" vertical="center" wrapText="1"/>
      <protection locked="0"/>
    </xf>
    <xf numFmtId="0" fontId="0" fillId="0" borderId="2" xfId="0" applyBorder="1" applyAlignment="1" applyProtection="1">
      <alignment horizontal="left" vertical="center" wrapText="1"/>
      <protection locked="0"/>
    </xf>
    <xf numFmtId="0" fontId="0" fillId="0" borderId="0" xfId="0" applyAlignment="1">
      <alignment horizontal="left" vertical="top"/>
    </xf>
    <xf numFmtId="0" fontId="2" fillId="0" borderId="1" xfId="0" applyFont="1" applyBorder="1" applyAlignment="1">
      <alignment horizontal="center" vertical="center" wrapText="1"/>
    </xf>
    <xf numFmtId="0" fontId="9" fillId="3" borderId="3" xfId="0" applyFont="1" applyFill="1" applyBorder="1" applyAlignment="1" applyProtection="1">
      <alignment vertical="center"/>
      <protection hidden="1"/>
    </xf>
    <xf numFmtId="0" fontId="9" fillId="3" borderId="4" xfId="0" applyFont="1" applyFill="1" applyBorder="1" applyAlignment="1" applyProtection="1">
      <alignment vertical="center"/>
      <protection hidden="1"/>
    </xf>
    <xf numFmtId="0" fontId="11" fillId="0" borderId="1" xfId="0" applyFont="1" applyBorder="1" applyAlignment="1" applyProtection="1">
      <alignment horizontal="center" vertical="top" wrapText="1"/>
      <protection hidden="1"/>
    </xf>
    <xf numFmtId="0" fontId="1" fillId="0" borderId="1" xfId="0" applyFont="1" applyBorder="1" applyAlignment="1" applyProtection="1">
      <alignment horizontal="center" vertical="top" wrapText="1"/>
      <protection hidden="1"/>
    </xf>
    <xf numFmtId="0" fontId="2" fillId="0" borderId="1" xfId="0" applyFont="1" applyBorder="1" applyAlignment="1" applyProtection="1">
      <alignment horizontal="left" vertical="center" wrapText="1"/>
      <protection hidden="1"/>
    </xf>
    <xf numFmtId="0" fontId="2" fillId="0" borderId="1" xfId="0" applyFont="1" applyBorder="1" applyAlignment="1" applyProtection="1">
      <alignment horizontal="center" vertical="center"/>
      <protection locked="0" hidden="1"/>
    </xf>
    <xf numFmtId="0" fontId="13" fillId="5" borderId="2" xfId="0" applyFont="1" applyFill="1" applyBorder="1" applyAlignment="1" applyProtection="1">
      <alignment vertical="center"/>
      <protection hidden="1"/>
    </xf>
    <xf numFmtId="0" fontId="13" fillId="5" borderId="4" xfId="0" applyFont="1" applyFill="1" applyBorder="1" applyAlignment="1" applyProtection="1">
      <alignment horizontal="center" vertical="center"/>
      <protection hidden="1"/>
    </xf>
    <xf numFmtId="0" fontId="0" fillId="0" borderId="1" xfId="0" applyBorder="1" applyAlignment="1" applyProtection="1">
      <alignment horizontal="center" vertical="center"/>
      <protection hidden="1"/>
    </xf>
    <xf numFmtId="0" fontId="26" fillId="0" borderId="0" xfId="0" applyFont="1"/>
    <xf numFmtId="0" fontId="16" fillId="7" borderId="0" xfId="0" applyFont="1" applyFill="1" applyBorder="1" applyAlignment="1" applyProtection="1">
      <alignment horizontal="center" vertical="center"/>
      <protection hidden="1"/>
    </xf>
    <xf numFmtId="0" fontId="16" fillId="7" borderId="1" xfId="0" applyFont="1" applyFill="1" applyBorder="1" applyAlignment="1" applyProtection="1">
      <alignment horizontal="center" vertical="center"/>
      <protection hidden="1"/>
    </xf>
    <xf numFmtId="0" fontId="14" fillId="7" borderId="1" xfId="0" applyFont="1" applyFill="1" applyBorder="1" applyAlignment="1" applyProtection="1">
      <alignment horizontal="center" vertical="center"/>
      <protection hidden="1"/>
    </xf>
    <xf numFmtId="0" fontId="3" fillId="0" borderId="1" xfId="0" applyFont="1" applyBorder="1" applyAlignment="1" applyProtection="1">
      <alignment horizontal="center" vertical="center" wrapText="1"/>
      <protection hidden="1"/>
    </xf>
    <xf numFmtId="0" fontId="3" fillId="0" borderId="1" xfId="0" applyFont="1" applyBorder="1" applyAlignment="1" applyProtection="1">
      <alignment horizontal="center" vertical="top" wrapText="1"/>
      <protection hidden="1"/>
    </xf>
    <xf numFmtId="0" fontId="18" fillId="0" borderId="1" xfId="0" applyFont="1" applyBorder="1" applyAlignment="1" applyProtection="1">
      <alignment horizontal="center" vertical="top" wrapText="1"/>
      <protection hidden="1"/>
    </xf>
    <xf numFmtId="0" fontId="3" fillId="0" borderId="1" xfId="0" applyFont="1" applyBorder="1" applyAlignment="1" applyProtection="1">
      <alignment horizontal="center" vertical="center"/>
      <protection hidden="1"/>
    </xf>
    <xf numFmtId="0" fontId="3" fillId="0" borderId="1" xfId="0" applyFont="1" applyBorder="1" applyAlignment="1" applyProtection="1">
      <alignment horizontal="left" vertical="center" wrapText="1"/>
      <protection hidden="1"/>
    </xf>
    <xf numFmtId="0" fontId="0" fillId="0" borderId="0" xfId="0" applyProtection="1">
      <protection hidden="1"/>
    </xf>
    <xf numFmtId="0" fontId="4" fillId="0" borderId="0" xfId="0" applyFont="1" applyProtection="1">
      <protection hidden="1"/>
    </xf>
    <xf numFmtId="0" fontId="26" fillId="0" borderId="1" xfId="0" applyFont="1" applyBorder="1" applyAlignment="1" applyProtection="1">
      <alignment horizontal="center" vertical="center" wrapText="1"/>
      <protection hidden="1"/>
    </xf>
    <xf numFmtId="0" fontId="26" fillId="0" borderId="1" xfId="0" applyFont="1" applyBorder="1" applyAlignment="1" applyProtection="1">
      <alignment horizontal="center" vertical="top" wrapText="1"/>
      <protection hidden="1"/>
    </xf>
    <xf numFmtId="0" fontId="2" fillId="0" borderId="1" xfId="0" applyFont="1" applyBorder="1" applyAlignment="1" applyProtection="1">
      <alignment horizontal="left" vertical="top" wrapText="1"/>
      <protection locked="0" hidden="1"/>
    </xf>
    <xf numFmtId="0" fontId="2" fillId="0" borderId="1" xfId="0" applyFont="1" applyBorder="1" applyAlignment="1" applyProtection="1">
      <alignment horizontal="center" vertical="top" wrapText="1"/>
      <protection locked="0" hidden="1"/>
    </xf>
    <xf numFmtId="0" fontId="2" fillId="0" borderId="1" xfId="0" applyFont="1" applyBorder="1" applyAlignment="1" applyProtection="1">
      <alignment horizontal="left" vertical="center" wrapText="1"/>
      <protection locked="0" hidden="1"/>
    </xf>
    <xf numFmtId="0" fontId="0" fillId="0" borderId="0" xfId="0" applyAlignment="1" applyProtection="1">
      <alignment horizontal="center" vertical="center"/>
      <protection locked="0" hidden="1"/>
    </xf>
    <xf numFmtId="0" fontId="0" fillId="0" borderId="0" xfId="0" applyProtection="1">
      <protection locked="0" hidden="1"/>
    </xf>
    <xf numFmtId="0" fontId="3" fillId="0" borderId="0" xfId="0" applyFont="1" applyProtection="1">
      <protection hidden="1"/>
    </xf>
    <xf numFmtId="0" fontId="26" fillId="0" borderId="0" xfId="0" applyFont="1" applyBorder="1" applyProtection="1">
      <protection hidden="1"/>
    </xf>
    <xf numFmtId="0" fontId="37" fillId="0" borderId="1" xfId="0" applyFont="1" applyBorder="1" applyAlignment="1" applyProtection="1">
      <alignment horizontal="center" vertical="top" wrapText="1"/>
      <protection hidden="1"/>
    </xf>
    <xf numFmtId="0" fontId="20" fillId="7" borderId="1" xfId="0" applyFont="1" applyFill="1" applyBorder="1" applyAlignment="1" applyProtection="1">
      <alignment horizontal="center" vertical="center"/>
      <protection hidden="1"/>
    </xf>
    <xf numFmtId="0" fontId="26" fillId="0" borderId="0" xfId="0" applyFont="1" applyBorder="1" applyProtection="1">
      <protection locked="0" hidden="1"/>
    </xf>
    <xf numFmtId="0" fontId="0" fillId="0" borderId="1" xfId="0" applyBorder="1" applyAlignment="1" applyProtection="1">
      <alignment horizontal="center" vertical="center"/>
      <protection locked="0"/>
    </xf>
    <xf numFmtId="0" fontId="25" fillId="0" borderId="1" xfId="0" applyFont="1" applyBorder="1" applyAlignment="1" applyProtection="1">
      <alignment horizontal="center" vertical="center" wrapText="1"/>
      <protection locked="0"/>
    </xf>
    <xf numFmtId="0" fontId="2" fillId="0" borderId="1" xfId="0" applyFont="1" applyBorder="1" applyAlignment="1" applyProtection="1">
      <alignment horizontal="center" vertical="center" wrapText="1"/>
      <protection locked="0"/>
    </xf>
    <xf numFmtId="1" fontId="2" fillId="0" borderId="1" xfId="0" applyNumberFormat="1" applyFont="1" applyBorder="1" applyAlignment="1" applyProtection="1">
      <alignment horizontal="center" vertical="center" wrapText="1"/>
      <protection locked="0"/>
    </xf>
    <xf numFmtId="0" fontId="26" fillId="0" borderId="1" xfId="0" applyFont="1" applyBorder="1" applyProtection="1">
      <protection locked="0"/>
    </xf>
    <xf numFmtId="0" fontId="3" fillId="0" borderId="1" xfId="0" applyFont="1" applyBorder="1" applyProtection="1">
      <protection locked="0"/>
    </xf>
    <xf numFmtId="0" fontId="39" fillId="0" borderId="1" xfId="0" applyFont="1" applyBorder="1" applyAlignment="1">
      <alignment horizontal="center" vertical="center"/>
    </xf>
    <xf numFmtId="0" fontId="26" fillId="0" borderId="1" xfId="0" applyFont="1" applyBorder="1" applyAlignment="1">
      <alignment horizontal="center" vertical="center"/>
    </xf>
    <xf numFmtId="0" fontId="0" fillId="0" borderId="0" xfId="0" applyAlignment="1">
      <alignment horizontal="left"/>
    </xf>
    <xf numFmtId="0" fontId="0" fillId="0" borderId="1" xfId="0" applyBorder="1" applyAlignment="1" applyProtection="1">
      <alignment wrapText="1"/>
      <protection locked="0"/>
    </xf>
    <xf numFmtId="0" fontId="39" fillId="0" borderId="1" xfId="0" applyFont="1" applyBorder="1" applyAlignment="1" applyProtection="1">
      <alignment horizontal="center" vertical="center" wrapText="1"/>
      <protection locked="0"/>
    </xf>
    <xf numFmtId="0" fontId="39" fillId="0" borderId="1" xfId="0" applyFont="1" applyBorder="1" applyAlignment="1">
      <alignment horizontal="center" vertical="center" wrapText="1"/>
    </xf>
    <xf numFmtId="0" fontId="25" fillId="7" borderId="9" xfId="0" applyFont="1" applyFill="1" applyBorder="1" applyAlignment="1" applyProtection="1">
      <alignment horizontal="center" vertical="center" wrapText="1"/>
      <protection locked="0"/>
    </xf>
    <xf numFmtId="0" fontId="37" fillId="7" borderId="9" xfId="0" applyFont="1" applyFill="1" applyBorder="1" applyAlignment="1" applyProtection="1">
      <alignment horizontal="center" vertical="center" wrapText="1"/>
      <protection locked="0"/>
    </xf>
    <xf numFmtId="0" fontId="2" fillId="7" borderId="1" xfId="0" applyFont="1" applyFill="1" applyBorder="1" applyAlignment="1" applyProtection="1">
      <alignment horizontal="center" vertical="center" wrapText="1"/>
      <protection locked="0"/>
    </xf>
    <xf numFmtId="0" fontId="2" fillId="0" borderId="1" xfId="0" applyFont="1" applyBorder="1" applyAlignment="1" applyProtection="1">
      <alignment horizontal="left" wrapText="1"/>
      <protection hidden="1"/>
    </xf>
    <xf numFmtId="0" fontId="35" fillId="0" borderId="1" xfId="0" applyFont="1" applyBorder="1" applyAlignment="1" applyProtection="1">
      <alignment horizontal="center" vertical="center"/>
      <protection hidden="1"/>
    </xf>
    <xf numFmtId="0" fontId="2" fillId="0" borderId="1" xfId="0" applyFont="1" applyBorder="1" applyAlignment="1" applyProtection="1">
      <alignment horizontal="left" vertical="top" wrapText="1"/>
      <protection locked="0"/>
    </xf>
    <xf numFmtId="0" fontId="0" fillId="0" borderId="0" xfId="0" applyAlignment="1" applyProtection="1">
      <alignment horizontal="left"/>
      <protection locked="0"/>
    </xf>
    <xf numFmtId="0" fontId="0" fillId="0" borderId="0" xfId="0" applyAlignment="1" applyProtection="1">
      <alignment horizontal="left" vertical="top"/>
      <protection locked="0"/>
    </xf>
    <xf numFmtId="0" fontId="0" fillId="0" borderId="0" xfId="0" applyProtection="1">
      <protection locked="0"/>
    </xf>
    <xf numFmtId="0" fontId="0" fillId="0" borderId="1" xfId="0" applyBorder="1" applyAlignment="1" applyProtection="1">
      <alignment horizontal="center" vertical="center"/>
    </xf>
    <xf numFmtId="0" fontId="0" fillId="0" borderId="0" xfId="0" applyProtection="1"/>
    <xf numFmtId="0" fontId="7" fillId="10" borderId="4" xfId="0" applyFont="1" applyFill="1" applyBorder="1" applyAlignment="1" applyProtection="1">
      <alignment horizontal="center" vertical="center"/>
      <protection hidden="1"/>
    </xf>
    <xf numFmtId="0" fontId="26" fillId="0" borderId="2" xfId="0" applyFont="1" applyBorder="1" applyAlignment="1" applyProtection="1">
      <alignment horizontal="left" vertical="top" wrapText="1"/>
      <protection hidden="1"/>
    </xf>
    <xf numFmtId="0" fontId="44" fillId="0" borderId="2" xfId="0" applyFont="1" applyBorder="1" applyAlignment="1" applyProtection="1">
      <alignment horizontal="left" vertical="top" wrapText="1"/>
      <protection hidden="1"/>
    </xf>
    <xf numFmtId="0" fontId="50" fillId="2" borderId="4" xfId="0" applyFont="1" applyFill="1" applyBorder="1" applyAlignment="1" applyProtection="1">
      <alignment horizontal="center" vertical="center"/>
      <protection hidden="1"/>
    </xf>
    <xf numFmtId="0" fontId="48" fillId="2" borderId="2" xfId="0" applyFont="1" applyFill="1" applyBorder="1" applyAlignment="1" applyProtection="1">
      <alignment vertical="center" wrapText="1"/>
      <protection hidden="1"/>
    </xf>
    <xf numFmtId="0" fontId="22" fillId="7" borderId="0" xfId="0" applyFont="1" applyFill="1" applyBorder="1" applyAlignment="1" applyProtection="1">
      <alignment horizontal="center" vertical="center"/>
      <protection hidden="1"/>
    </xf>
    <xf numFmtId="0" fontId="19" fillId="7" borderId="0" xfId="0" applyFont="1" applyFill="1" applyBorder="1" applyAlignment="1" applyProtection="1">
      <alignment horizontal="center" vertical="center"/>
      <protection locked="0" hidden="1"/>
    </xf>
    <xf numFmtId="0" fontId="3" fillId="0" borderId="1" xfId="0" applyFont="1" applyBorder="1" applyAlignment="1" applyProtection="1">
      <alignment horizontal="center" vertical="center" wrapText="1"/>
      <protection hidden="1"/>
    </xf>
    <xf numFmtId="0" fontId="23" fillId="7" borderId="0" xfId="0" applyFont="1" applyFill="1" applyBorder="1" applyAlignment="1" applyProtection="1">
      <alignment horizontal="left" vertical="center"/>
      <protection locked="0" hidden="1"/>
    </xf>
    <xf numFmtId="0" fontId="23" fillId="7" borderId="0" xfId="0" applyFont="1" applyFill="1" applyBorder="1" applyAlignment="1" applyProtection="1">
      <alignment horizontal="center" vertical="center"/>
      <protection locked="0" hidden="1"/>
    </xf>
    <xf numFmtId="0" fontId="15" fillId="7" borderId="0" xfId="0" applyFont="1" applyFill="1" applyBorder="1" applyAlignment="1" applyProtection="1">
      <alignment horizontal="center" vertical="center"/>
      <protection locked="0" hidden="1"/>
    </xf>
    <xf numFmtId="1" fontId="2" fillId="0" borderId="1" xfId="0" applyNumberFormat="1" applyFont="1" applyBorder="1" applyAlignment="1" applyProtection="1">
      <alignment horizontal="center" vertical="top" wrapText="1"/>
      <protection locked="0" hidden="1"/>
    </xf>
    <xf numFmtId="1" fontId="2" fillId="0" borderId="1" xfId="0" applyNumberFormat="1" applyFont="1" applyBorder="1" applyAlignment="1" applyProtection="1">
      <alignment horizontal="left" vertical="top" wrapText="1"/>
      <protection locked="0" hidden="1"/>
    </xf>
    <xf numFmtId="1" fontId="0" fillId="0" borderId="0" xfId="0" applyNumberFormat="1" applyProtection="1">
      <protection locked="0" hidden="1"/>
    </xf>
    <xf numFmtId="1" fontId="11" fillId="0" borderId="1" xfId="0" applyNumberFormat="1" applyFont="1" applyBorder="1" applyAlignment="1" applyProtection="1">
      <alignment horizontal="center" vertical="center" wrapText="1"/>
      <protection hidden="1"/>
    </xf>
    <xf numFmtId="0" fontId="52" fillId="0" borderId="1" xfId="0" applyFont="1" applyBorder="1" applyAlignment="1" applyProtection="1">
      <alignment horizontal="center" vertical="center" wrapText="1"/>
      <protection hidden="1"/>
    </xf>
    <xf numFmtId="0" fontId="2" fillId="0" borderId="7" xfId="0" applyFont="1" applyBorder="1" applyAlignment="1">
      <alignment horizontal="center" vertical="center"/>
    </xf>
    <xf numFmtId="0" fontId="3" fillId="0" borderId="7" xfId="0" applyFont="1" applyBorder="1" applyAlignment="1">
      <alignment horizontal="center" vertical="center"/>
    </xf>
    <xf numFmtId="0" fontId="15" fillId="7" borderId="2" xfId="0" applyFont="1" applyFill="1" applyBorder="1" applyAlignment="1" applyProtection="1">
      <alignment vertical="center"/>
      <protection hidden="1"/>
    </xf>
    <xf numFmtId="0" fontId="15" fillId="7" borderId="3" xfId="0" applyFont="1" applyFill="1" applyBorder="1" applyAlignment="1" applyProtection="1">
      <alignment vertical="center"/>
      <protection hidden="1"/>
    </xf>
    <xf numFmtId="0" fontId="15" fillId="7" borderId="4" xfId="0" applyFont="1" applyFill="1" applyBorder="1" applyAlignment="1" applyProtection="1">
      <alignment vertical="center"/>
      <protection hidden="1"/>
    </xf>
    <xf numFmtId="0" fontId="28" fillId="4" borderId="2" xfId="0" applyFont="1" applyFill="1" applyBorder="1" applyAlignment="1" applyProtection="1">
      <alignment vertical="center"/>
      <protection hidden="1"/>
    </xf>
    <xf numFmtId="0" fontId="28" fillId="4" borderId="3" xfId="0" applyFont="1" applyFill="1" applyBorder="1" applyAlignment="1" applyProtection="1">
      <alignment vertical="center"/>
      <protection hidden="1"/>
    </xf>
    <xf numFmtId="0" fontId="28" fillId="4" borderId="4" xfId="0" applyFont="1" applyFill="1" applyBorder="1" applyAlignment="1" applyProtection="1">
      <alignment vertical="center"/>
      <protection hidden="1"/>
    </xf>
    <xf numFmtId="0" fontId="27" fillId="0" borderId="0" xfId="0" applyFont="1" applyAlignment="1" applyProtection="1">
      <protection hidden="1"/>
    </xf>
    <xf numFmtId="0" fontId="21" fillId="7" borderId="0" xfId="0" applyFont="1" applyFill="1" applyBorder="1" applyAlignment="1" applyProtection="1">
      <alignment vertical="center"/>
      <protection hidden="1"/>
    </xf>
    <xf numFmtId="0" fontId="23" fillId="7" borderId="0" xfId="0" applyFont="1" applyFill="1" applyBorder="1" applyAlignment="1" applyProtection="1">
      <alignment vertical="center"/>
      <protection locked="0" hidden="1"/>
    </xf>
    <xf numFmtId="0" fontId="7" fillId="7" borderId="12" xfId="0" applyFont="1" applyFill="1" applyBorder="1" applyAlignment="1" applyProtection="1">
      <alignment horizontal="center" vertical="center"/>
      <protection hidden="1"/>
    </xf>
    <xf numFmtId="0" fontId="7" fillId="7" borderId="0" xfId="0" applyFont="1" applyFill="1" applyBorder="1" applyAlignment="1" applyProtection="1">
      <alignment horizontal="center" vertical="center"/>
      <protection hidden="1"/>
    </xf>
    <xf numFmtId="0" fontId="3" fillId="2" borderId="0" xfId="0" applyFont="1" applyFill="1" applyBorder="1" applyAlignment="1" applyProtection="1">
      <alignment horizontal="center"/>
      <protection hidden="1"/>
    </xf>
    <xf numFmtId="0" fontId="43" fillId="0" borderId="11" xfId="0" applyFont="1" applyBorder="1" applyAlignment="1" applyProtection="1">
      <alignment horizontal="center" vertical="center"/>
      <protection hidden="1"/>
    </xf>
    <xf numFmtId="0" fontId="3" fillId="0" borderId="3" xfId="0" applyFont="1" applyBorder="1" applyAlignment="1" applyProtection="1">
      <alignment horizontal="center" vertical="center"/>
      <protection hidden="1"/>
    </xf>
    <xf numFmtId="0" fontId="7" fillId="2" borderId="3" xfId="0" applyFont="1" applyFill="1" applyBorder="1" applyAlignment="1" applyProtection="1">
      <alignment horizontal="center" vertical="center"/>
      <protection hidden="1"/>
    </xf>
    <xf numFmtId="0" fontId="41" fillId="0" borderId="3" xfId="0" applyFont="1" applyBorder="1" applyAlignment="1" applyProtection="1">
      <alignment horizontal="left" vertical="top" wrapText="1"/>
      <protection hidden="1"/>
    </xf>
    <xf numFmtId="0" fontId="3" fillId="2" borderId="3" xfId="0" applyFont="1" applyFill="1" applyBorder="1" applyAlignment="1" applyProtection="1">
      <alignment horizontal="center"/>
      <protection hidden="1"/>
    </xf>
    <xf numFmtId="0" fontId="2" fillId="0" borderId="10" xfId="0" applyFont="1" applyBorder="1" applyAlignment="1" applyProtection="1">
      <alignment horizontal="left" vertical="center" wrapText="1"/>
      <protection locked="0"/>
    </xf>
    <xf numFmtId="0" fontId="2" fillId="0" borderId="11" xfId="0" applyFont="1" applyBorder="1" applyAlignment="1" applyProtection="1">
      <alignment horizontal="left" vertical="center"/>
      <protection locked="0"/>
    </xf>
    <xf numFmtId="0" fontId="3" fillId="12" borderId="3" xfId="0" applyFont="1" applyFill="1" applyBorder="1" applyAlignment="1">
      <alignment horizontal="center" vertical="center"/>
    </xf>
    <xf numFmtId="0" fontId="2" fillId="0" borderId="1" xfId="0" applyFont="1" applyBorder="1" applyAlignment="1">
      <alignment horizontal="left" vertical="center" wrapText="1"/>
    </xf>
    <xf numFmtId="0" fontId="3" fillId="0" borderId="1" xfId="0" applyFont="1" applyBorder="1" applyAlignment="1">
      <alignment horizontal="center" vertical="top" wrapText="1"/>
    </xf>
    <xf numFmtId="0" fontId="0" fillId="2" borderId="0" xfId="0" applyFill="1" applyBorder="1" applyAlignment="1">
      <alignment horizontal="center"/>
    </xf>
    <xf numFmtId="0" fontId="7" fillId="4" borderId="11" xfId="0" applyFont="1" applyFill="1" applyBorder="1" applyAlignment="1">
      <alignment horizontal="center" vertical="center"/>
    </xf>
    <xf numFmtId="0" fontId="10" fillId="2" borderId="0" xfId="0" applyFont="1" applyFill="1" applyBorder="1" applyAlignment="1">
      <alignment horizontal="center" vertical="center"/>
    </xf>
    <xf numFmtId="0" fontId="2" fillId="0" borderId="2" xfId="0" applyFont="1" applyBorder="1" applyAlignment="1" applyProtection="1">
      <alignment horizontal="left" vertical="center" wrapText="1"/>
      <protection locked="0"/>
    </xf>
    <xf numFmtId="0" fontId="2" fillId="0" borderId="3" xfId="0" applyFont="1" applyBorder="1" applyAlignment="1" applyProtection="1">
      <alignment horizontal="left" vertical="center" wrapText="1"/>
      <protection locked="0"/>
    </xf>
    <xf numFmtId="0" fontId="27" fillId="0" borderId="6" xfId="0" applyFont="1" applyBorder="1" applyAlignment="1" applyProtection="1">
      <alignment horizontal="center" vertical="center"/>
      <protection locked="0"/>
    </xf>
    <xf numFmtId="0" fontId="27" fillId="0" borderId="10" xfId="0" applyFont="1" applyBorder="1" applyAlignment="1" applyProtection="1">
      <alignment horizontal="center" vertical="center"/>
      <protection locked="0"/>
    </xf>
    <xf numFmtId="0" fontId="6" fillId="4" borderId="8" xfId="0" applyFont="1" applyFill="1" applyBorder="1" applyAlignment="1">
      <alignment horizontal="center" vertical="center"/>
    </xf>
    <xf numFmtId="0" fontId="6" fillId="4" borderId="9" xfId="0" applyFont="1" applyFill="1" applyBorder="1" applyAlignment="1">
      <alignment horizontal="center" vertical="center"/>
    </xf>
    <xf numFmtId="0" fontId="6" fillId="4" borderId="5" xfId="0" applyFont="1" applyFill="1" applyBorder="1" applyAlignment="1">
      <alignment horizontal="center" vertical="center"/>
    </xf>
    <xf numFmtId="0" fontId="7" fillId="2" borderId="0" xfId="0" applyFont="1" applyFill="1" applyBorder="1" applyAlignment="1">
      <alignment horizontal="center" vertical="center"/>
    </xf>
    <xf numFmtId="0" fontId="2" fillId="0" borderId="3" xfId="0" applyFont="1" applyBorder="1" applyAlignment="1" applyProtection="1">
      <alignment horizontal="left" vertical="center"/>
      <protection locked="0"/>
    </xf>
    <xf numFmtId="0" fontId="0" fillId="7" borderId="12" xfId="0" applyFill="1" applyBorder="1" applyAlignment="1" applyProtection="1">
      <alignment horizontal="center"/>
      <protection hidden="1"/>
    </xf>
    <xf numFmtId="0" fontId="8" fillId="5" borderId="2" xfId="0" applyFont="1" applyFill="1" applyBorder="1" applyAlignment="1" applyProtection="1">
      <alignment horizontal="center" vertical="center"/>
      <protection hidden="1"/>
    </xf>
    <xf numFmtId="0" fontId="8" fillId="5" borderId="4" xfId="0" applyFont="1" applyFill="1" applyBorder="1" applyAlignment="1" applyProtection="1">
      <alignment horizontal="center" vertical="center"/>
      <protection hidden="1"/>
    </xf>
    <xf numFmtId="0" fontId="6" fillId="4" borderId="2" xfId="0" applyFont="1" applyFill="1" applyBorder="1" applyAlignment="1" applyProtection="1">
      <alignment horizontal="center" vertical="center"/>
      <protection hidden="1"/>
    </xf>
    <xf numFmtId="0" fontId="6" fillId="4" borderId="4" xfId="0" applyFont="1" applyFill="1" applyBorder="1" applyAlignment="1" applyProtection="1">
      <alignment horizontal="center" vertical="center"/>
      <protection hidden="1"/>
    </xf>
    <xf numFmtId="0" fontId="5" fillId="3" borderId="2" xfId="0" applyFont="1" applyFill="1" applyBorder="1" applyAlignment="1" applyProtection="1">
      <alignment horizontal="center" vertical="center"/>
      <protection hidden="1"/>
    </xf>
    <xf numFmtId="0" fontId="5" fillId="3" borderId="3" xfId="0" applyFont="1" applyFill="1" applyBorder="1" applyAlignment="1" applyProtection="1">
      <alignment horizontal="center" vertical="center"/>
      <protection hidden="1"/>
    </xf>
    <xf numFmtId="0" fontId="9" fillId="3" borderId="3" xfId="0" applyFont="1" applyFill="1" applyBorder="1" applyAlignment="1" applyProtection="1">
      <alignment horizontal="left" vertical="center"/>
      <protection hidden="1"/>
    </xf>
    <xf numFmtId="0" fontId="0" fillId="0" borderId="1" xfId="0" applyFont="1" applyBorder="1" applyAlignment="1" applyProtection="1">
      <alignment horizontal="center" vertical="center" wrapText="1"/>
      <protection hidden="1"/>
    </xf>
    <xf numFmtId="0" fontId="4" fillId="0" borderId="1" xfId="0" applyFont="1" applyBorder="1" applyAlignment="1" applyProtection="1">
      <alignment horizontal="center" vertical="center" wrapText="1"/>
      <protection hidden="1"/>
    </xf>
    <xf numFmtId="0" fontId="51" fillId="11" borderId="2" xfId="0" applyFont="1" applyFill="1" applyBorder="1" applyAlignment="1" applyProtection="1">
      <alignment horizontal="center" vertical="center" wrapText="1"/>
      <protection hidden="1"/>
    </xf>
    <xf numFmtId="0" fontId="51" fillId="11" borderId="4" xfId="0" applyFont="1" applyFill="1" applyBorder="1" applyAlignment="1" applyProtection="1">
      <alignment horizontal="center" vertical="center" wrapText="1"/>
      <protection hidden="1"/>
    </xf>
    <xf numFmtId="0" fontId="27" fillId="0" borderId="0" xfId="0" applyFont="1" applyAlignment="1" applyProtection="1">
      <alignment horizontal="center"/>
      <protection hidden="1"/>
    </xf>
    <xf numFmtId="0" fontId="21" fillId="7" borderId="0" xfId="0" applyFont="1" applyFill="1" applyBorder="1" applyAlignment="1" applyProtection="1">
      <alignment horizontal="center" vertical="center"/>
      <protection hidden="1"/>
    </xf>
    <xf numFmtId="0" fontId="23" fillId="7" borderId="0" xfId="0" applyFont="1" applyFill="1" applyBorder="1" applyAlignment="1" applyProtection="1">
      <alignment horizontal="center" vertical="center"/>
      <protection locked="0" hidden="1"/>
    </xf>
    <xf numFmtId="0" fontId="3" fillId="0" borderId="9" xfId="0" applyFont="1" applyBorder="1" applyAlignment="1" applyProtection="1">
      <alignment horizontal="center" vertical="center" wrapText="1"/>
      <protection hidden="1"/>
    </xf>
    <xf numFmtId="0" fontId="3" fillId="0" borderId="13" xfId="0" applyFont="1" applyBorder="1" applyAlignment="1" applyProtection="1">
      <alignment horizontal="center" vertical="center" wrapText="1"/>
      <protection hidden="1"/>
    </xf>
    <xf numFmtId="0" fontId="3" fillId="0" borderId="6" xfId="0" applyFont="1" applyBorder="1" applyAlignment="1" applyProtection="1">
      <alignment horizontal="center" vertical="center" wrapText="1"/>
      <protection hidden="1"/>
    </xf>
    <xf numFmtId="0" fontId="29" fillId="7" borderId="9" xfId="0" applyFont="1" applyFill="1" applyBorder="1" applyAlignment="1" applyProtection="1">
      <alignment horizontal="center" vertical="center"/>
      <protection hidden="1"/>
    </xf>
    <xf numFmtId="0" fontId="29" fillId="7" borderId="1" xfId="0" applyFont="1" applyFill="1" applyBorder="1" applyAlignment="1" applyProtection="1">
      <alignment horizontal="center" vertical="center"/>
      <protection hidden="1"/>
    </xf>
    <xf numFmtId="0" fontId="22" fillId="7" borderId="0" xfId="0" applyFont="1" applyFill="1" applyBorder="1" applyAlignment="1" applyProtection="1">
      <alignment horizontal="center" vertical="center"/>
      <protection hidden="1"/>
    </xf>
    <xf numFmtId="0" fontId="17" fillId="7" borderId="2" xfId="0" applyFont="1" applyFill="1" applyBorder="1" applyAlignment="1" applyProtection="1">
      <alignment horizontal="center" vertical="center"/>
      <protection hidden="1"/>
    </xf>
    <xf numFmtId="0" fontId="17" fillId="7" borderId="4" xfId="0" applyFont="1" applyFill="1" applyBorder="1" applyAlignment="1" applyProtection="1">
      <alignment horizontal="center" vertical="center"/>
      <protection hidden="1"/>
    </xf>
    <xf numFmtId="0" fontId="14" fillId="7" borderId="1" xfId="0" applyFont="1" applyFill="1" applyBorder="1" applyAlignment="1" applyProtection="1">
      <alignment horizontal="center" vertical="center"/>
      <protection hidden="1"/>
    </xf>
    <xf numFmtId="0" fontId="19" fillId="7" borderId="0" xfId="0" applyFont="1" applyFill="1" applyBorder="1" applyAlignment="1" applyProtection="1">
      <alignment horizontal="center" vertical="center"/>
      <protection locked="0" hidden="1"/>
    </xf>
    <xf numFmtId="0" fontId="24" fillId="7" borderId="1" xfId="0" applyFont="1" applyFill="1" applyBorder="1" applyAlignment="1" applyProtection="1">
      <alignment horizontal="center" vertical="center"/>
      <protection hidden="1"/>
    </xf>
    <xf numFmtId="0" fontId="23" fillId="7" borderId="0" xfId="0" applyFont="1" applyFill="1" applyBorder="1" applyAlignment="1" applyProtection="1">
      <alignment horizontal="left" vertical="center"/>
      <protection hidden="1"/>
    </xf>
    <xf numFmtId="0" fontId="23" fillId="7" borderId="1" xfId="0" applyFont="1" applyFill="1" applyBorder="1" applyAlignment="1" applyProtection="1">
      <alignment horizontal="left" vertical="top" wrapText="1"/>
      <protection hidden="1"/>
    </xf>
    <xf numFmtId="0" fontId="15" fillId="7" borderId="0" xfId="0" applyFont="1" applyFill="1" applyBorder="1" applyAlignment="1" applyProtection="1">
      <alignment horizontal="center" vertical="center"/>
      <protection locked="0" hidden="1"/>
    </xf>
    <xf numFmtId="0" fontId="27" fillId="0" borderId="0" xfId="0" applyFont="1" applyAlignment="1" applyProtection="1">
      <alignment horizontal="left"/>
      <protection hidden="1"/>
    </xf>
    <xf numFmtId="0" fontId="34" fillId="0" borderId="2" xfId="0" applyFont="1" applyBorder="1" applyAlignment="1" applyProtection="1">
      <alignment horizontal="center"/>
      <protection hidden="1"/>
    </xf>
    <xf numFmtId="0" fontId="34" fillId="0" borderId="3" xfId="0" applyFont="1" applyBorder="1" applyAlignment="1" applyProtection="1">
      <alignment horizontal="center"/>
      <protection hidden="1"/>
    </xf>
    <xf numFmtId="0" fontId="3" fillId="0" borderId="2" xfId="0" applyFont="1" applyBorder="1" applyAlignment="1" applyProtection="1">
      <alignment horizontal="center"/>
      <protection hidden="1"/>
    </xf>
    <xf numFmtId="0" fontId="3" fillId="0" borderId="3" xfId="0" applyFont="1" applyBorder="1" applyAlignment="1" applyProtection="1">
      <alignment horizontal="center"/>
      <protection hidden="1"/>
    </xf>
    <xf numFmtId="0" fontId="28" fillId="2" borderId="2" xfId="0" applyFont="1" applyFill="1" applyBorder="1" applyAlignment="1" applyProtection="1">
      <alignment horizontal="center" vertical="center"/>
      <protection hidden="1"/>
    </xf>
    <xf numFmtId="0" fontId="28" fillId="2" borderId="3" xfId="0" applyFont="1" applyFill="1" applyBorder="1" applyAlignment="1" applyProtection="1">
      <alignment horizontal="center" vertical="center"/>
      <protection hidden="1"/>
    </xf>
    <xf numFmtId="0" fontId="26" fillId="0" borderId="0" xfId="0" applyFont="1" applyAlignment="1">
      <alignment horizontal="center"/>
    </xf>
    <xf numFmtId="0" fontId="0" fillId="9" borderId="0" xfId="0" applyFill="1" applyAlignment="1">
      <alignment horizontal="center"/>
    </xf>
    <xf numFmtId="0" fontId="31" fillId="0" borderId="0" xfId="0" applyFont="1" applyAlignment="1">
      <alignment horizontal="left" wrapText="1"/>
    </xf>
    <xf numFmtId="0" fontId="0" fillId="0" borderId="0" xfId="0" applyAlignment="1">
      <alignment horizontal="center"/>
    </xf>
    <xf numFmtId="0" fontId="33" fillId="0" borderId="0" xfId="0" applyFont="1" applyAlignment="1" applyProtection="1">
      <alignment horizontal="center"/>
      <protection hidden="1"/>
    </xf>
    <xf numFmtId="0" fontId="32" fillId="0" borderId="0" xfId="0" applyFont="1" applyAlignment="1">
      <alignment horizontal="center"/>
    </xf>
    <xf numFmtId="0" fontId="31" fillId="0" borderId="0" xfId="0" applyFont="1" applyAlignment="1">
      <alignment horizontal="center" vertical="top"/>
    </xf>
    <xf numFmtId="0" fontId="31" fillId="0" borderId="0" xfId="0" applyFont="1" applyAlignment="1">
      <alignment horizontal="left"/>
    </xf>
    <xf numFmtId="0" fontId="8" fillId="8" borderId="0" xfId="0" applyFont="1" applyFill="1" applyAlignment="1" applyProtection="1">
      <alignment horizontal="left" wrapText="1"/>
      <protection locked="0"/>
    </xf>
    <xf numFmtId="0" fontId="28" fillId="4" borderId="2" xfId="0" applyFont="1" applyFill="1" applyBorder="1" applyAlignment="1" applyProtection="1">
      <alignment horizontal="center" vertical="center"/>
      <protection hidden="1"/>
    </xf>
    <xf numFmtId="0" fontId="28" fillId="4" borderId="3" xfId="0" applyFont="1" applyFill="1" applyBorder="1" applyAlignment="1" applyProtection="1">
      <alignment horizontal="center" vertical="center"/>
      <protection hidden="1"/>
    </xf>
    <xf numFmtId="0" fontId="28" fillId="4" borderId="4" xfId="0" applyFont="1" applyFill="1" applyBorder="1" applyAlignment="1" applyProtection="1">
      <alignment horizontal="center" vertical="center"/>
      <protection hidden="1"/>
    </xf>
    <xf numFmtId="0" fontId="15" fillId="7" borderId="1" xfId="0" applyFont="1" applyFill="1" applyBorder="1" applyAlignment="1" applyProtection="1">
      <alignment horizontal="center" vertical="center"/>
      <protection hidden="1"/>
    </xf>
    <xf numFmtId="0" fontId="6" fillId="2" borderId="1" xfId="0" applyFont="1" applyFill="1" applyBorder="1" applyAlignment="1" applyProtection="1">
      <alignment horizontal="center" vertical="center"/>
      <protection hidden="1"/>
    </xf>
    <xf numFmtId="0" fontId="5" fillId="2" borderId="2" xfId="0" applyFont="1" applyFill="1" applyBorder="1" applyAlignment="1" applyProtection="1">
      <alignment horizontal="center" vertical="center"/>
      <protection hidden="1"/>
    </xf>
    <xf numFmtId="0" fontId="5" fillId="2" borderId="3" xfId="0" applyFont="1" applyFill="1" applyBorder="1" applyAlignment="1" applyProtection="1">
      <alignment horizontal="center" vertical="center"/>
      <protection hidden="1"/>
    </xf>
    <xf numFmtId="0" fontId="5" fillId="2" borderId="4" xfId="0" applyFont="1" applyFill="1" applyBorder="1" applyAlignment="1" applyProtection="1">
      <alignment horizontal="center" vertical="center"/>
      <protection hidden="1"/>
    </xf>
    <xf numFmtId="0" fontId="35" fillId="0" borderId="5" xfId="0" applyFont="1" applyBorder="1" applyAlignment="1" applyProtection="1">
      <alignment horizontal="center" vertical="center" wrapText="1"/>
      <protection hidden="1"/>
    </xf>
    <xf numFmtId="0" fontId="35" fillId="0" borderId="8" xfId="0" applyFont="1" applyBorder="1" applyAlignment="1" applyProtection="1">
      <alignment horizontal="center" vertical="center" wrapText="1"/>
      <protection hidden="1"/>
    </xf>
    <xf numFmtId="0" fontId="35" fillId="0" borderId="10" xfId="0" applyFont="1" applyBorder="1" applyAlignment="1" applyProtection="1">
      <alignment horizontal="center" vertical="center" wrapText="1"/>
      <protection hidden="1"/>
    </xf>
    <xf numFmtId="0" fontId="35" fillId="0" borderId="7" xfId="0" applyFont="1" applyBorder="1" applyAlignment="1" applyProtection="1">
      <alignment horizontal="center" vertical="center" wrapText="1"/>
      <protection hidden="1"/>
    </xf>
    <xf numFmtId="0" fontId="18" fillId="0" borderId="2" xfId="0" applyFont="1" applyBorder="1" applyAlignment="1" applyProtection="1">
      <alignment horizontal="center" vertical="center" wrapText="1"/>
      <protection hidden="1"/>
    </xf>
    <xf numFmtId="0" fontId="18" fillId="0" borderId="4" xfId="0" applyFont="1" applyBorder="1" applyAlignment="1" applyProtection="1">
      <alignment horizontal="center" vertical="center" wrapText="1"/>
      <protection hidden="1"/>
    </xf>
    <xf numFmtId="0" fontId="18" fillId="0" borderId="2" xfId="0" applyFont="1" applyBorder="1" applyAlignment="1" applyProtection="1">
      <alignment horizontal="center" vertical="center"/>
      <protection hidden="1"/>
    </xf>
    <xf numFmtId="0" fontId="18" fillId="0" borderId="4" xfId="0" applyFont="1" applyBorder="1" applyAlignment="1" applyProtection="1">
      <alignment horizontal="center" vertical="center"/>
      <protection hidden="1"/>
    </xf>
    <xf numFmtId="0" fontId="28" fillId="2" borderId="4" xfId="0" applyFont="1" applyFill="1" applyBorder="1" applyAlignment="1" applyProtection="1">
      <alignment horizontal="center" vertical="center"/>
      <protection hidden="1"/>
    </xf>
    <xf numFmtId="0" fontId="6" fillId="2" borderId="2" xfId="0" applyFont="1" applyFill="1" applyBorder="1" applyAlignment="1" applyProtection="1">
      <alignment horizontal="center" vertical="center"/>
      <protection hidden="1"/>
    </xf>
    <xf numFmtId="0" fontId="6" fillId="2" borderId="4" xfId="0" applyFont="1" applyFill="1" applyBorder="1" applyAlignment="1" applyProtection="1">
      <alignment horizontal="center" vertical="center"/>
      <protection hidden="1"/>
    </xf>
    <xf numFmtId="0" fontId="14" fillId="6" borderId="2" xfId="0" applyFont="1" applyFill="1" applyBorder="1" applyAlignment="1" applyProtection="1">
      <alignment horizontal="center" vertical="center"/>
      <protection locked="0" hidden="1"/>
    </xf>
    <xf numFmtId="0" fontId="14" fillId="6" borderId="3" xfId="0" applyFont="1" applyFill="1" applyBorder="1" applyAlignment="1" applyProtection="1">
      <alignment horizontal="center" vertical="center"/>
      <protection locked="0" hidden="1"/>
    </xf>
    <xf numFmtId="0" fontId="14" fillId="6" borderId="4" xfId="0" applyFont="1" applyFill="1" applyBorder="1" applyAlignment="1" applyProtection="1">
      <alignment horizontal="center" vertical="center"/>
      <protection locked="0" hidden="1"/>
    </xf>
    <xf numFmtId="0" fontId="36" fillId="8" borderId="2" xfId="0" applyFont="1" applyFill="1" applyBorder="1" applyAlignment="1" applyProtection="1">
      <alignment horizontal="left" vertical="center"/>
      <protection hidden="1"/>
    </xf>
    <xf numFmtId="0" fontId="36" fillId="8" borderId="3" xfId="0" applyFont="1" applyFill="1" applyBorder="1" applyAlignment="1" applyProtection="1">
      <alignment horizontal="left" vertical="center"/>
      <protection hidden="1"/>
    </xf>
    <xf numFmtId="0" fontId="36" fillId="8" borderId="4" xfId="0" applyFont="1" applyFill="1" applyBorder="1" applyAlignment="1" applyProtection="1">
      <alignment horizontal="left" vertical="center"/>
      <protection hidden="1"/>
    </xf>
    <xf numFmtId="0" fontId="8" fillId="5" borderId="2" xfId="0" applyFont="1" applyFill="1" applyBorder="1" applyAlignment="1">
      <alignment horizontal="center" vertical="center"/>
    </xf>
    <xf numFmtId="0" fontId="8" fillId="5" borderId="4" xfId="0" applyFont="1" applyFill="1" applyBorder="1" applyAlignment="1">
      <alignment horizontal="center" vertical="center"/>
    </xf>
    <xf numFmtId="0" fontId="6" fillId="4" borderId="2" xfId="0" applyFont="1" applyFill="1" applyBorder="1" applyAlignment="1">
      <alignment horizontal="center" vertical="center"/>
    </xf>
    <xf numFmtId="0" fontId="6" fillId="4" borderId="4" xfId="0" applyFont="1" applyFill="1" applyBorder="1" applyAlignment="1">
      <alignment horizontal="center" vertical="center"/>
    </xf>
    <xf numFmtId="0" fontId="0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15" fillId="7" borderId="1" xfId="0" applyFont="1" applyFill="1" applyBorder="1" applyAlignment="1">
      <alignment horizontal="center" vertical="center"/>
    </xf>
    <xf numFmtId="0" fontId="26" fillId="0" borderId="0" xfId="0" applyFont="1" applyAlignment="1">
      <alignment horizontal="left"/>
    </xf>
    <xf numFmtId="0" fontId="38" fillId="0" borderId="0" xfId="0" applyFont="1" applyBorder="1" applyAlignment="1" applyProtection="1">
      <alignment horizontal="center" vertical="center"/>
      <protection locked="0" hidden="1"/>
    </xf>
    <xf numFmtId="0" fontId="26" fillId="0" borderId="0" xfId="0" applyFont="1" applyBorder="1" applyAlignment="1" applyProtection="1">
      <alignment horizontal="left" vertical="top" wrapText="1"/>
      <protection hidden="1"/>
    </xf>
    <xf numFmtId="0" fontId="34" fillId="0" borderId="2" xfId="0" applyFont="1" applyBorder="1" applyAlignment="1" applyProtection="1">
      <alignment horizontal="center" vertical="center"/>
      <protection hidden="1"/>
    </xf>
    <xf numFmtId="0" fontId="34" fillId="0" borderId="3" xfId="0" applyFont="1" applyBorder="1" applyAlignment="1" applyProtection="1">
      <alignment horizontal="center" vertical="center"/>
      <protection hidden="1"/>
    </xf>
    <xf numFmtId="0" fontId="34" fillId="0" borderId="4" xfId="0" applyFont="1" applyBorder="1" applyAlignment="1" applyProtection="1">
      <alignment horizontal="center" vertical="center"/>
      <protection hidden="1"/>
    </xf>
    <xf numFmtId="0" fontId="42" fillId="0" borderId="2" xfId="0" applyFont="1" applyBorder="1" applyAlignment="1">
      <alignment horizontal="center" vertical="center"/>
    </xf>
    <xf numFmtId="0" fontId="42" fillId="0" borderId="3" xfId="0" applyFont="1" applyBorder="1" applyAlignment="1">
      <alignment horizontal="center" vertical="center"/>
    </xf>
    <xf numFmtId="0" fontId="42" fillId="0" borderId="4" xfId="0" applyFont="1" applyBorder="1" applyAlignment="1">
      <alignment horizontal="center" vertical="center"/>
    </xf>
    <xf numFmtId="0" fontId="38" fillId="0" borderId="2" xfId="0" applyFont="1" applyBorder="1" applyAlignment="1">
      <alignment horizontal="center" vertical="center"/>
    </xf>
    <xf numFmtId="0" fontId="38" fillId="0" borderId="3" xfId="0" applyFont="1" applyBorder="1" applyAlignment="1">
      <alignment horizontal="center" vertical="center"/>
    </xf>
    <xf numFmtId="0" fontId="38" fillId="0" borderId="4" xfId="0" applyFont="1" applyBorder="1" applyAlignment="1">
      <alignment horizontal="center" vertical="center"/>
    </xf>
    <xf numFmtId="0" fontId="41" fillId="0" borderId="0" xfId="0" applyFont="1" applyAlignment="1" applyProtection="1">
      <alignment horizontal="center"/>
      <protection hidden="1"/>
    </xf>
    <xf numFmtId="0" fontId="40" fillId="0" borderId="2" xfId="0" applyFont="1" applyBorder="1" applyAlignment="1" applyProtection="1">
      <alignment horizontal="center" vertical="center"/>
      <protection hidden="1"/>
    </xf>
    <xf numFmtId="0" fontId="40" fillId="0" borderId="3" xfId="0" applyFont="1" applyBorder="1" applyAlignment="1" applyProtection="1">
      <alignment horizontal="center" vertical="center"/>
      <protection hidden="1"/>
    </xf>
    <xf numFmtId="0" fontId="40" fillId="0" borderId="4" xfId="0" applyFont="1" applyBorder="1" applyAlignment="1" applyProtection="1">
      <alignment horizontal="center" vertical="center"/>
      <protection hidden="1"/>
    </xf>
    <xf numFmtId="0" fontId="9" fillId="2" borderId="5" xfId="0" applyFont="1" applyFill="1" applyBorder="1" applyAlignment="1" applyProtection="1">
      <alignment horizontal="center" vertical="center"/>
      <protection hidden="1"/>
    </xf>
    <xf numFmtId="0" fontId="9" fillId="2" borderId="12" xfId="0" applyFont="1" applyFill="1" applyBorder="1" applyAlignment="1" applyProtection="1">
      <alignment horizontal="center" vertical="center"/>
      <protection hidden="1"/>
    </xf>
    <xf numFmtId="0" fontId="9" fillId="2" borderId="8" xfId="0" applyFont="1" applyFill="1" applyBorder="1" applyAlignment="1" applyProtection="1">
      <alignment horizontal="center" vertical="center"/>
      <protection hidden="1"/>
    </xf>
    <xf numFmtId="0" fontId="35" fillId="0" borderId="2" xfId="0" applyFont="1" applyBorder="1" applyAlignment="1" applyProtection="1">
      <alignment horizontal="center" vertical="center"/>
      <protection hidden="1"/>
    </xf>
    <xf numFmtId="0" fontId="35" fillId="0" borderId="4" xfId="0" applyFont="1" applyBorder="1" applyAlignment="1" applyProtection="1">
      <alignment horizontal="center" vertical="center"/>
      <protection hidden="1"/>
    </xf>
    <xf numFmtId="0" fontId="20" fillId="7" borderId="9" xfId="0" applyFont="1" applyFill="1" applyBorder="1" applyAlignment="1" applyProtection="1">
      <alignment horizontal="center" vertical="center"/>
      <protection hidden="1"/>
    </xf>
    <xf numFmtId="0" fontId="20" fillId="7" borderId="6" xfId="0" applyFont="1" applyFill="1" applyBorder="1" applyAlignment="1" applyProtection="1">
      <alignment horizontal="center" vertical="center"/>
      <protection hidden="1"/>
    </xf>
    <xf numFmtId="0" fontId="14" fillId="7" borderId="9" xfId="0" applyFont="1" applyFill="1" applyBorder="1" applyAlignment="1" applyProtection="1">
      <alignment horizontal="center" vertical="center"/>
      <protection hidden="1"/>
    </xf>
    <xf numFmtId="0" fontId="14" fillId="7" borderId="6" xfId="0" applyFont="1" applyFill="1" applyBorder="1" applyAlignment="1" applyProtection="1">
      <alignment horizontal="center" vertical="center"/>
      <protection hidden="1"/>
    </xf>
    <xf numFmtId="0" fontId="1" fillId="0" borderId="9" xfId="0" applyFont="1" applyBorder="1" applyAlignment="1" applyProtection="1">
      <alignment horizontal="center" vertical="top" wrapText="1"/>
      <protection hidden="1"/>
    </xf>
    <xf numFmtId="0" fontId="1" fillId="0" borderId="6" xfId="0" applyFont="1" applyBorder="1" applyAlignment="1" applyProtection="1">
      <alignment horizontal="center" vertical="top" wrapText="1"/>
      <protection hidden="1"/>
    </xf>
  </cellXfs>
  <cellStyles count="1">
    <cellStyle name="Normal" xfId="0" builtinId="0"/>
  </cellStyles>
  <dxfs count="19">
    <dxf>
      <font>
        <color auto="1"/>
      </font>
    </dxf>
    <dxf>
      <font>
        <color theme="0"/>
      </font>
    </dxf>
    <dxf>
      <font>
        <color theme="0"/>
      </font>
    </dxf>
    <dxf>
      <font>
        <color theme="1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1"/>
      </font>
    </dxf>
    <dxf>
      <font>
        <color theme="1"/>
      </font>
    </dxf>
    <dxf>
      <font>
        <color theme="1"/>
      </font>
    </dxf>
    <dxf>
      <font>
        <color theme="1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</dxfs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externalLink" Target="externalLinks/externalLink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calcChain" Target="calcChain.xml"/><Relationship Id="rId2" Type="http://schemas.openxmlformats.org/officeDocument/2006/relationships/worksheet" Target="worksheets/sheet2.xml"/><Relationship Id="rId16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tyles" Target="style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8" Type="http://schemas.openxmlformats.org/officeDocument/2006/relationships/hyperlink" Target="#Expenditure!A1"/><Relationship Id="rId3" Type="http://schemas.openxmlformats.org/officeDocument/2006/relationships/hyperlink" Target="#'RECEIVED AMOUNT '!A1"/><Relationship Id="rId7" Type="http://schemas.openxmlformats.org/officeDocument/2006/relationships/hyperlink" Target="#'Exp-School Wise'!A1"/><Relationship Id="rId2" Type="http://schemas.openxmlformats.org/officeDocument/2006/relationships/hyperlink" Target="#MASTER!A1"/><Relationship Id="rId1" Type="http://schemas.openxmlformats.org/officeDocument/2006/relationships/image" Target="../media/image1.png"/><Relationship Id="rId6" Type="http://schemas.openxmlformats.org/officeDocument/2006/relationships/hyperlink" Target="#'Demand Format'!A1"/><Relationship Id="rId11" Type="http://schemas.openxmlformats.org/officeDocument/2006/relationships/hyperlink" Target="#'Pay Sanction'!A1"/><Relationship Id="rId5" Type="http://schemas.openxmlformats.org/officeDocument/2006/relationships/hyperlink" Target="#Demand!A1"/><Relationship Id="rId10" Type="http://schemas.openxmlformats.org/officeDocument/2006/relationships/hyperlink" Target="#Report!A1"/><Relationship Id="rId4" Type="http://schemas.openxmlformats.org/officeDocument/2006/relationships/hyperlink" Target="#Order!A1"/><Relationship Id="rId9" Type="http://schemas.openxmlformats.org/officeDocument/2006/relationships/hyperlink" Target="#'Bill Register'!A1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9524</xdr:colOff>
      <xdr:row>1</xdr:row>
      <xdr:rowOff>0</xdr:rowOff>
    </xdr:from>
    <xdr:to>
      <xdr:col>2</xdr:col>
      <xdr:colOff>6515100</xdr:colOff>
      <xdr:row>2</xdr:row>
      <xdr:rowOff>1609725</xdr:rowOff>
    </xdr:to>
    <xdr:sp macro="" textlink="">
      <xdr:nvSpPr>
        <xdr:cNvPr id="3" name="Rectangle 2"/>
        <xdr:cNvSpPr/>
      </xdr:nvSpPr>
      <xdr:spPr>
        <a:xfrm>
          <a:off x="247649" y="619125"/>
          <a:ext cx="8334376" cy="2066925"/>
        </a:xfrm>
        <a:prstGeom prst="rect">
          <a:avLst/>
        </a:prstGeom>
      </xdr:spPr>
      <xdr:style>
        <a:lnRef idx="1">
          <a:schemeClr val="accent2"/>
        </a:lnRef>
        <a:fillRef idx="3">
          <a:schemeClr val="accent2"/>
        </a:fillRef>
        <a:effectRef idx="2">
          <a:schemeClr val="accent2"/>
        </a:effectRef>
        <a:fontRef idx="minor">
          <a:schemeClr val="lt1"/>
        </a:fontRef>
      </xdr:style>
      <xdr:txBody>
        <a:bodyPr rtlCol="0" anchor="ctr"/>
        <a:lstStyle/>
        <a:p>
          <a:pPr algn="ctr"/>
          <a:endParaRPr lang="en-US" sz="1100" b="0" cap="none" spc="0">
            <a:ln w="18415" cmpd="sng">
              <a:solidFill>
                <a:srgbClr val="FFFFFF"/>
              </a:solidFill>
              <a:prstDash val="solid"/>
            </a:ln>
            <a:solidFill>
              <a:srgbClr val="FFFFFF"/>
            </a:solidFill>
            <a:effectLst>
              <a:outerShdw blurRad="63500" dir="3600000" algn="tl" rotWithShape="0">
                <a:srgbClr val="000000">
                  <a:alpha val="70000"/>
                </a:srgbClr>
              </a:outerShdw>
            </a:effectLst>
          </a:endParaRPr>
        </a:p>
      </xdr:txBody>
    </xdr:sp>
    <xdr:clientData/>
  </xdr:twoCellAnchor>
  <xdr:twoCellAnchor editAs="oneCell">
    <xdr:from>
      <xdr:col>1</xdr:col>
      <xdr:colOff>66675</xdr:colOff>
      <xdr:row>1</xdr:row>
      <xdr:rowOff>28575</xdr:rowOff>
    </xdr:from>
    <xdr:to>
      <xdr:col>1</xdr:col>
      <xdr:colOff>1657350</xdr:colOff>
      <xdr:row>2</xdr:row>
      <xdr:rowOff>1540415</xdr:rowOff>
    </xdr:to>
    <xdr:pic>
      <xdr:nvPicPr>
        <xdr:cNvPr id="4" name="Picture 3" descr="20191011_165328-removebg-preview-removebg-preview (3).pn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304800" y="266700"/>
          <a:ext cx="1590675" cy="1969040"/>
        </a:xfrm>
        <a:prstGeom prst="rect">
          <a:avLst/>
        </a:prstGeom>
      </xdr:spPr>
    </xdr:pic>
    <xdr:clientData/>
  </xdr:twoCellAnchor>
  <xdr:oneCellAnchor>
    <xdr:from>
      <xdr:col>2</xdr:col>
      <xdr:colOff>188722</xdr:colOff>
      <xdr:row>1</xdr:row>
      <xdr:rowOff>0</xdr:rowOff>
    </xdr:from>
    <xdr:ext cx="5983478" cy="1876924"/>
    <xdr:sp macro="" textlink="">
      <xdr:nvSpPr>
        <xdr:cNvPr id="5" name="Rectangle 4"/>
        <xdr:cNvSpPr/>
      </xdr:nvSpPr>
      <xdr:spPr>
        <a:xfrm>
          <a:off x="2255647" y="619125"/>
          <a:ext cx="5983478" cy="1876924"/>
        </a:xfrm>
        <a:prstGeom prst="rect">
          <a:avLst/>
        </a:prstGeom>
        <a:noFill/>
      </xdr:spPr>
      <xdr:txBody>
        <a:bodyPr wrap="square" lIns="91440" tIns="45720" rIns="91440" bIns="45720" anchor="ctr">
          <a:spAutoFit/>
        </a:bodyPr>
        <a:lstStyle/>
        <a:p>
          <a:pPr algn="ctr"/>
          <a:r>
            <a:rPr lang="en-US" sz="5400" b="0" cap="none" spc="0">
              <a:ln w="18415" cmpd="sng">
                <a:solidFill>
                  <a:srgbClr val="FFFFFF"/>
                </a:solidFill>
                <a:prstDash val="solid"/>
              </a:ln>
              <a:solidFill>
                <a:srgbClr val="FFFFFF"/>
              </a:solidFill>
              <a:effectLst>
                <a:outerShdw blurRad="63500" dir="3600000" algn="tl" rotWithShape="0">
                  <a:srgbClr val="000000">
                    <a:alpha val="70000"/>
                  </a:srgbClr>
                </a:outerShdw>
              </a:effectLst>
            </a:rPr>
            <a:t>RAJTEACHERS.NET</a:t>
          </a:r>
        </a:p>
        <a:p>
          <a:pPr algn="ctr"/>
          <a:r>
            <a:rPr lang="en-US" sz="2000" b="0" cap="none" spc="0">
              <a:ln w="18415" cmpd="sng">
                <a:solidFill>
                  <a:srgbClr val="FFFFFF"/>
                </a:solidFill>
                <a:prstDash val="solid"/>
              </a:ln>
              <a:solidFill>
                <a:srgbClr val="FFFFFF"/>
              </a:solidFill>
              <a:effectLst>
                <a:outerShdw blurRad="63500" dir="3600000" algn="tl" rotWithShape="0">
                  <a:srgbClr val="000000">
                    <a:alpha val="70000"/>
                  </a:srgbClr>
                </a:outerShdw>
              </a:effectLst>
            </a:rPr>
            <a:t>PARMANAND MEGHWAL</a:t>
          </a:r>
        </a:p>
        <a:p>
          <a:pPr algn="ctr"/>
          <a:r>
            <a:rPr lang="en-US" sz="2000" b="0" cap="none" spc="0">
              <a:ln w="18415" cmpd="sng">
                <a:solidFill>
                  <a:srgbClr val="FFFFFF"/>
                </a:solidFill>
                <a:prstDash val="solid"/>
              </a:ln>
              <a:solidFill>
                <a:srgbClr val="FFFFFF"/>
              </a:solidFill>
              <a:effectLst>
                <a:outerShdw blurRad="63500" dir="3600000" algn="tl" rotWithShape="0">
                  <a:srgbClr val="000000">
                    <a:alpha val="70000"/>
                  </a:srgbClr>
                </a:outerShdw>
              </a:effectLst>
            </a:rPr>
            <a:t>HEADMASTER </a:t>
          </a:r>
        </a:p>
        <a:p>
          <a:pPr algn="ctr"/>
          <a:r>
            <a:rPr lang="en-US" sz="2000" b="0" cap="none" spc="0">
              <a:ln w="18415" cmpd="sng">
                <a:solidFill>
                  <a:srgbClr val="FFFFFF"/>
                </a:solidFill>
                <a:prstDash val="solid"/>
              </a:ln>
              <a:solidFill>
                <a:srgbClr val="FFFFFF"/>
              </a:solidFill>
              <a:effectLst>
                <a:outerShdw blurRad="63500" dir="3600000" algn="tl" rotWithShape="0">
                  <a:srgbClr val="000000">
                    <a:alpha val="70000"/>
                  </a:srgbClr>
                </a:outerShdw>
              </a:effectLst>
            </a:rPr>
            <a:t>GOVT. UPS SCHOOL, KANWARPURA  ATRU, BARAN</a:t>
          </a:r>
        </a:p>
      </xdr:txBody>
    </xdr:sp>
    <xdr:clientData/>
  </xdr:oneCellAnchor>
  <xdr:oneCellAnchor>
    <xdr:from>
      <xdr:col>0</xdr:col>
      <xdr:colOff>64897</xdr:colOff>
      <xdr:row>0</xdr:row>
      <xdr:rowOff>0</xdr:rowOff>
    </xdr:from>
    <xdr:ext cx="8136128" cy="593304"/>
    <xdr:sp macro="" textlink="">
      <xdr:nvSpPr>
        <xdr:cNvPr id="7" name="Rectangle 6"/>
        <xdr:cNvSpPr/>
      </xdr:nvSpPr>
      <xdr:spPr>
        <a:xfrm>
          <a:off x="64897" y="0"/>
          <a:ext cx="8136128" cy="593304"/>
        </a:xfrm>
        <a:prstGeom prst="rect">
          <a:avLst/>
        </a:prstGeom>
        <a:noFill/>
      </xdr:spPr>
      <xdr:txBody>
        <a:bodyPr wrap="square" lIns="91440" tIns="45720" rIns="91440" bIns="45720">
          <a:spAutoFit/>
        </a:bodyPr>
        <a:lstStyle/>
        <a:p>
          <a:pPr algn="ctr"/>
          <a:r>
            <a:rPr lang="en-US" sz="3200" b="0" cap="none" spc="0">
              <a:ln w="18415" cmpd="sng">
                <a:solidFill>
                  <a:srgbClr val="FFFFFF"/>
                </a:solidFill>
                <a:prstDash val="solid"/>
              </a:ln>
              <a:solidFill>
                <a:srgbClr val="FFFFFF"/>
              </a:solidFill>
              <a:effectLst>
                <a:outerShdw blurRad="63500" dir="3600000" algn="tl" rotWithShape="0">
                  <a:srgbClr val="000000">
                    <a:alpha val="70000"/>
                  </a:srgbClr>
                </a:outerShdw>
              </a:effectLst>
            </a:rPr>
            <a:t>SNA BUDGET CONTROL EXCEL SOFTWARE</a:t>
          </a:r>
        </a:p>
      </xdr:txBody>
    </xdr:sp>
    <xdr:clientData/>
  </xdr:oneCellAnchor>
  <xdr:oneCellAnchor>
    <xdr:from>
      <xdr:col>1</xdr:col>
      <xdr:colOff>20573</xdr:colOff>
      <xdr:row>4</xdr:row>
      <xdr:rowOff>1210214</xdr:rowOff>
    </xdr:from>
    <xdr:ext cx="7742301" cy="655885"/>
    <xdr:sp macro="" textlink="">
      <xdr:nvSpPr>
        <xdr:cNvPr id="8" name="Rectangle 7"/>
        <xdr:cNvSpPr/>
      </xdr:nvSpPr>
      <xdr:spPr>
        <a:xfrm>
          <a:off x="258698" y="4315364"/>
          <a:ext cx="7742301" cy="655885"/>
        </a:xfrm>
        <a:prstGeom prst="rect">
          <a:avLst/>
        </a:prstGeom>
        <a:noFill/>
      </xdr:spPr>
      <xdr:txBody>
        <a:bodyPr wrap="square" lIns="91440" tIns="45720" rIns="91440" bIns="45720">
          <a:spAutoFit/>
          <a:scene3d>
            <a:camera prst="orthographicFront"/>
            <a:lightRig rig="soft" dir="tl">
              <a:rot lat="0" lon="0" rev="0"/>
            </a:lightRig>
          </a:scene3d>
          <a:sp3d contourW="25400" prstMaterial="matte">
            <a:bevelT w="25400" h="55880" prst="artDeco"/>
            <a:contourClr>
              <a:schemeClr val="accent2">
                <a:tint val="20000"/>
              </a:schemeClr>
            </a:contourClr>
          </a:sp3d>
        </a:bodyPr>
        <a:lstStyle/>
        <a:p>
          <a:pPr algn="ctr"/>
          <a:r>
            <a:rPr lang="en-US" sz="3600" b="1" cap="none" spc="50">
              <a:ln w="11430"/>
              <a:gradFill>
                <a:gsLst>
                  <a:gs pos="25000">
                    <a:schemeClr val="accent2">
                      <a:satMod val="155000"/>
                    </a:schemeClr>
                  </a:gs>
                  <a:gs pos="100000">
                    <a:schemeClr val="accent2">
                      <a:shade val="45000"/>
                      <a:satMod val="165000"/>
                    </a:schemeClr>
                  </a:gs>
                </a:gsLst>
                <a:lin ang="5400000"/>
              </a:gradFill>
              <a:effectLst>
                <a:outerShdw blurRad="76200" dist="50800" dir="5400000" algn="tl" rotWithShape="0">
                  <a:srgbClr val="000000">
                    <a:alpha val="65000"/>
                  </a:srgbClr>
                </a:outerShdw>
              </a:effectLst>
            </a:rPr>
            <a:t>SNA BUDGET CONTROL</a:t>
          </a:r>
        </a:p>
      </xdr:txBody>
    </xdr:sp>
    <xdr:clientData/>
  </xdr:oneCellAnchor>
  <xdr:twoCellAnchor>
    <xdr:from>
      <xdr:col>1</xdr:col>
      <xdr:colOff>85726</xdr:colOff>
      <xdr:row>17</xdr:row>
      <xdr:rowOff>85725</xdr:rowOff>
    </xdr:from>
    <xdr:to>
      <xdr:col>1</xdr:col>
      <xdr:colOff>1428750</xdr:colOff>
      <xdr:row>19</xdr:row>
      <xdr:rowOff>66675</xdr:rowOff>
    </xdr:to>
    <xdr:sp macro="" textlink="">
      <xdr:nvSpPr>
        <xdr:cNvPr id="12" name="Bevel 11">
          <a:hlinkClick xmlns:r="http://schemas.openxmlformats.org/officeDocument/2006/relationships" r:id="rId2"/>
        </xdr:cNvPr>
        <xdr:cNvSpPr/>
      </xdr:nvSpPr>
      <xdr:spPr>
        <a:xfrm>
          <a:off x="323851" y="8534400"/>
          <a:ext cx="1343024" cy="457200"/>
        </a:xfrm>
        <a:prstGeom prst="bevel">
          <a:avLst/>
        </a:prstGeom>
        <a:solidFill>
          <a:srgbClr val="C00000"/>
        </a:solidFill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rtlCol="0" anchor="ctr"/>
        <a:lstStyle/>
        <a:p>
          <a:pPr algn="ctr"/>
          <a:r>
            <a:rPr lang="en-US" sz="2000" b="0" cap="none" spc="0">
              <a:ln w="18415" cmpd="sng">
                <a:solidFill>
                  <a:srgbClr val="FFFFFF"/>
                </a:solidFill>
                <a:prstDash val="solid"/>
              </a:ln>
              <a:solidFill>
                <a:srgbClr val="FFFFFF"/>
              </a:solidFill>
              <a:effectLst>
                <a:outerShdw blurRad="63500" dir="3600000" algn="tl" rotWithShape="0">
                  <a:srgbClr val="000000">
                    <a:alpha val="70000"/>
                  </a:srgbClr>
                </a:outerShdw>
              </a:effectLst>
            </a:rPr>
            <a:t>MASTER </a:t>
          </a:r>
          <a:endParaRPr lang="en-US" sz="1050" b="0" cap="none" spc="0">
            <a:ln w="18415" cmpd="sng">
              <a:solidFill>
                <a:srgbClr val="FFFFFF"/>
              </a:solidFill>
              <a:prstDash val="solid"/>
            </a:ln>
            <a:solidFill>
              <a:srgbClr val="FFFFFF"/>
            </a:solidFill>
            <a:effectLst>
              <a:outerShdw blurRad="63500" dir="3600000" algn="tl" rotWithShape="0">
                <a:srgbClr val="000000">
                  <a:alpha val="70000"/>
                </a:srgbClr>
              </a:outerShdw>
            </a:effectLst>
          </a:endParaRPr>
        </a:p>
      </xdr:txBody>
    </xdr:sp>
    <xdr:clientData/>
  </xdr:twoCellAnchor>
  <xdr:twoCellAnchor>
    <xdr:from>
      <xdr:col>1</xdr:col>
      <xdr:colOff>1524000</xdr:colOff>
      <xdr:row>17</xdr:row>
      <xdr:rowOff>76201</xdr:rowOff>
    </xdr:from>
    <xdr:to>
      <xdr:col>2</xdr:col>
      <xdr:colOff>2143125</xdr:colOff>
      <xdr:row>19</xdr:row>
      <xdr:rowOff>57150</xdr:rowOff>
    </xdr:to>
    <xdr:sp macro="" textlink="">
      <xdr:nvSpPr>
        <xdr:cNvPr id="13" name="Bevel 12">
          <a:hlinkClick xmlns:r="http://schemas.openxmlformats.org/officeDocument/2006/relationships" r:id="rId3"/>
        </xdr:cNvPr>
        <xdr:cNvSpPr/>
      </xdr:nvSpPr>
      <xdr:spPr>
        <a:xfrm>
          <a:off x="1762125" y="8524876"/>
          <a:ext cx="2447925" cy="457199"/>
        </a:xfrm>
        <a:prstGeom prst="bevel">
          <a:avLst/>
        </a:prstGeom>
        <a:solidFill>
          <a:srgbClr val="00B050"/>
        </a:solidFill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rtlCol="0" anchor="ctr"/>
        <a:lstStyle/>
        <a:p>
          <a:pPr algn="ctr"/>
          <a:r>
            <a:rPr lang="en-US" sz="2000" b="0" cap="none" spc="0">
              <a:ln w="18415" cmpd="sng">
                <a:solidFill>
                  <a:srgbClr val="FFFFFF"/>
                </a:solidFill>
                <a:prstDash val="solid"/>
              </a:ln>
              <a:solidFill>
                <a:srgbClr val="FFFFFF"/>
              </a:solidFill>
              <a:effectLst>
                <a:outerShdw blurRad="63500" dir="3600000" algn="tl" rotWithShape="0">
                  <a:srgbClr val="000000">
                    <a:alpha val="70000"/>
                  </a:srgbClr>
                </a:outerShdw>
              </a:effectLst>
            </a:rPr>
            <a:t>RECEIVED</a:t>
          </a:r>
          <a:r>
            <a:rPr lang="en-US" sz="2000" b="0" cap="none" spc="0" baseline="0">
              <a:ln w="18415" cmpd="sng">
                <a:solidFill>
                  <a:srgbClr val="FFFFFF"/>
                </a:solidFill>
                <a:prstDash val="solid"/>
              </a:ln>
              <a:solidFill>
                <a:srgbClr val="FFFFFF"/>
              </a:solidFill>
              <a:effectLst>
                <a:outerShdw blurRad="63500" dir="3600000" algn="tl" rotWithShape="0">
                  <a:srgbClr val="000000">
                    <a:alpha val="70000"/>
                  </a:srgbClr>
                </a:outerShdw>
              </a:effectLst>
            </a:rPr>
            <a:t> AMOUNT</a:t>
          </a:r>
          <a:r>
            <a:rPr lang="en-US" sz="2000" b="0" cap="none" spc="0">
              <a:ln w="18415" cmpd="sng">
                <a:solidFill>
                  <a:srgbClr val="FFFFFF"/>
                </a:solidFill>
                <a:prstDash val="solid"/>
              </a:ln>
              <a:solidFill>
                <a:srgbClr val="FFFFFF"/>
              </a:solidFill>
              <a:effectLst>
                <a:outerShdw blurRad="63500" dir="3600000" algn="tl" rotWithShape="0">
                  <a:srgbClr val="000000">
                    <a:alpha val="70000"/>
                  </a:srgbClr>
                </a:outerShdw>
              </a:effectLst>
            </a:rPr>
            <a:t> </a:t>
          </a:r>
          <a:endParaRPr lang="en-US" sz="1050" b="0" cap="none" spc="0">
            <a:ln w="18415" cmpd="sng">
              <a:solidFill>
                <a:srgbClr val="FFFFFF"/>
              </a:solidFill>
              <a:prstDash val="solid"/>
            </a:ln>
            <a:solidFill>
              <a:srgbClr val="FFFFFF"/>
            </a:solidFill>
            <a:effectLst>
              <a:outerShdw blurRad="63500" dir="3600000" algn="tl" rotWithShape="0">
                <a:srgbClr val="000000">
                  <a:alpha val="70000"/>
                </a:srgbClr>
              </a:outerShdw>
            </a:effectLst>
          </a:endParaRPr>
        </a:p>
      </xdr:txBody>
    </xdr:sp>
    <xdr:clientData/>
  </xdr:twoCellAnchor>
  <xdr:twoCellAnchor>
    <xdr:from>
      <xdr:col>2</xdr:col>
      <xdr:colOff>2390775</xdr:colOff>
      <xdr:row>17</xdr:row>
      <xdr:rowOff>76201</xdr:rowOff>
    </xdr:from>
    <xdr:to>
      <xdr:col>2</xdr:col>
      <xdr:colOff>3781424</xdr:colOff>
      <xdr:row>19</xdr:row>
      <xdr:rowOff>28575</xdr:rowOff>
    </xdr:to>
    <xdr:sp macro="" textlink="">
      <xdr:nvSpPr>
        <xdr:cNvPr id="14" name="Bevel 13">
          <a:hlinkClick xmlns:r="http://schemas.openxmlformats.org/officeDocument/2006/relationships" r:id="rId4"/>
        </xdr:cNvPr>
        <xdr:cNvSpPr/>
      </xdr:nvSpPr>
      <xdr:spPr>
        <a:xfrm>
          <a:off x="4457700" y="8524876"/>
          <a:ext cx="1390649" cy="428624"/>
        </a:xfrm>
        <a:prstGeom prst="bevel">
          <a:avLst/>
        </a:prstGeom>
        <a:solidFill>
          <a:schemeClr val="accent1">
            <a:lumMod val="75000"/>
          </a:schemeClr>
        </a:solidFill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rtlCol="0" anchor="ctr"/>
        <a:lstStyle/>
        <a:p>
          <a:pPr algn="ctr"/>
          <a:r>
            <a:rPr lang="en-US" sz="2400" b="0" cap="none" spc="0">
              <a:ln w="18415" cmpd="sng">
                <a:solidFill>
                  <a:srgbClr val="FFFFFF"/>
                </a:solidFill>
                <a:prstDash val="solid"/>
              </a:ln>
              <a:solidFill>
                <a:srgbClr val="FFFFFF"/>
              </a:solidFill>
              <a:effectLst>
                <a:outerShdw blurRad="63500" dir="3600000" algn="tl" rotWithShape="0">
                  <a:srgbClr val="000000">
                    <a:alpha val="70000"/>
                  </a:srgbClr>
                </a:outerShdw>
              </a:effectLst>
            </a:rPr>
            <a:t>ORDER</a:t>
          </a:r>
          <a:endParaRPr lang="en-US" sz="1100" b="0" cap="none" spc="0">
            <a:ln w="18415" cmpd="sng">
              <a:solidFill>
                <a:srgbClr val="FFFFFF"/>
              </a:solidFill>
              <a:prstDash val="solid"/>
            </a:ln>
            <a:solidFill>
              <a:srgbClr val="FFFFFF"/>
            </a:solidFill>
            <a:effectLst>
              <a:outerShdw blurRad="63500" dir="3600000" algn="tl" rotWithShape="0">
                <a:srgbClr val="000000">
                  <a:alpha val="70000"/>
                </a:srgbClr>
              </a:outerShdw>
            </a:effectLst>
          </a:endParaRPr>
        </a:p>
      </xdr:txBody>
    </xdr:sp>
    <xdr:clientData/>
  </xdr:twoCellAnchor>
  <xdr:twoCellAnchor>
    <xdr:from>
      <xdr:col>2</xdr:col>
      <xdr:colOff>3971924</xdr:colOff>
      <xdr:row>17</xdr:row>
      <xdr:rowOff>66677</xdr:rowOff>
    </xdr:from>
    <xdr:to>
      <xdr:col>2</xdr:col>
      <xdr:colOff>6343649</xdr:colOff>
      <xdr:row>19</xdr:row>
      <xdr:rowOff>38101</xdr:rowOff>
    </xdr:to>
    <xdr:sp macro="" textlink="">
      <xdr:nvSpPr>
        <xdr:cNvPr id="15" name="Bevel 14">
          <a:hlinkClick xmlns:r="http://schemas.openxmlformats.org/officeDocument/2006/relationships" r:id="rId5"/>
        </xdr:cNvPr>
        <xdr:cNvSpPr/>
      </xdr:nvSpPr>
      <xdr:spPr>
        <a:xfrm>
          <a:off x="6038849" y="8515352"/>
          <a:ext cx="2371725" cy="447674"/>
        </a:xfrm>
        <a:prstGeom prst="bevel">
          <a:avLst/>
        </a:prstGeom>
        <a:solidFill>
          <a:srgbClr val="C00000"/>
        </a:solidFill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rtlCol="0" anchor="ctr"/>
        <a:lstStyle/>
        <a:p>
          <a:pPr algn="ctr"/>
          <a:r>
            <a:rPr lang="en-US" sz="2400" b="0" cap="none" spc="0">
              <a:ln w="18415" cmpd="sng">
                <a:solidFill>
                  <a:srgbClr val="FFFFFF"/>
                </a:solidFill>
                <a:prstDash val="solid"/>
              </a:ln>
              <a:solidFill>
                <a:srgbClr val="FFFFFF"/>
              </a:solidFill>
              <a:effectLst>
                <a:outerShdw blurRad="63500" dir="3600000" algn="tl" rotWithShape="0">
                  <a:srgbClr val="000000">
                    <a:alpha val="70000"/>
                  </a:srgbClr>
                </a:outerShdw>
              </a:effectLst>
            </a:rPr>
            <a:t>DEMAND</a:t>
          </a:r>
          <a:endParaRPr lang="en-US" sz="1100" b="0" cap="none" spc="0">
            <a:ln w="18415" cmpd="sng">
              <a:solidFill>
                <a:srgbClr val="FFFFFF"/>
              </a:solidFill>
              <a:prstDash val="solid"/>
            </a:ln>
            <a:solidFill>
              <a:srgbClr val="FFFFFF"/>
            </a:solidFill>
            <a:effectLst>
              <a:outerShdw blurRad="63500" dir="3600000" algn="tl" rotWithShape="0">
                <a:srgbClr val="000000">
                  <a:alpha val="70000"/>
                </a:srgbClr>
              </a:outerShdw>
            </a:effectLst>
          </a:endParaRPr>
        </a:p>
      </xdr:txBody>
    </xdr:sp>
    <xdr:clientData/>
  </xdr:twoCellAnchor>
  <xdr:twoCellAnchor>
    <xdr:from>
      <xdr:col>2</xdr:col>
      <xdr:colOff>4191000</xdr:colOff>
      <xdr:row>19</xdr:row>
      <xdr:rowOff>209550</xdr:rowOff>
    </xdr:from>
    <xdr:to>
      <xdr:col>2</xdr:col>
      <xdr:colOff>6353173</xdr:colOff>
      <xdr:row>21</xdr:row>
      <xdr:rowOff>171450</xdr:rowOff>
    </xdr:to>
    <xdr:sp macro="" textlink="">
      <xdr:nvSpPr>
        <xdr:cNvPr id="16" name="Bevel 15">
          <a:hlinkClick xmlns:r="http://schemas.openxmlformats.org/officeDocument/2006/relationships" r:id="rId6"/>
        </xdr:cNvPr>
        <xdr:cNvSpPr/>
      </xdr:nvSpPr>
      <xdr:spPr>
        <a:xfrm>
          <a:off x="6257925" y="9134475"/>
          <a:ext cx="2162173" cy="438150"/>
        </a:xfrm>
        <a:prstGeom prst="bevel">
          <a:avLst/>
        </a:prstGeom>
        <a:solidFill>
          <a:srgbClr val="7030A0"/>
        </a:solidFill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rtlCol="0" anchor="ctr"/>
        <a:lstStyle/>
        <a:p>
          <a:pPr algn="ctr"/>
          <a:r>
            <a:rPr lang="en-US" sz="1800" b="0" cap="none" spc="0">
              <a:ln w="18415" cmpd="sng">
                <a:solidFill>
                  <a:srgbClr val="FFFFFF"/>
                </a:solidFill>
                <a:prstDash val="solid"/>
              </a:ln>
              <a:solidFill>
                <a:srgbClr val="FFFFFF"/>
              </a:solidFill>
              <a:effectLst>
                <a:outerShdw blurRad="63500" dir="3600000" algn="tl" rotWithShape="0">
                  <a:srgbClr val="000000">
                    <a:alpha val="70000"/>
                  </a:srgbClr>
                </a:outerShdw>
              </a:effectLst>
            </a:rPr>
            <a:t>DEMAND</a:t>
          </a:r>
          <a:r>
            <a:rPr lang="en-US" sz="1800" b="0" cap="none" spc="0" baseline="0">
              <a:ln w="18415" cmpd="sng">
                <a:solidFill>
                  <a:srgbClr val="FFFFFF"/>
                </a:solidFill>
                <a:prstDash val="solid"/>
              </a:ln>
              <a:solidFill>
                <a:srgbClr val="FFFFFF"/>
              </a:solidFill>
              <a:effectLst>
                <a:outerShdw blurRad="63500" dir="3600000" algn="tl" rotWithShape="0">
                  <a:srgbClr val="000000">
                    <a:alpha val="70000"/>
                  </a:srgbClr>
                </a:outerShdw>
              </a:effectLst>
            </a:rPr>
            <a:t> FORMATE</a:t>
          </a:r>
          <a:endParaRPr lang="en-US" sz="1000" b="0" cap="none" spc="0">
            <a:ln w="18415" cmpd="sng">
              <a:solidFill>
                <a:srgbClr val="FFFFFF"/>
              </a:solidFill>
              <a:prstDash val="solid"/>
            </a:ln>
            <a:solidFill>
              <a:srgbClr val="FFFFFF"/>
            </a:solidFill>
            <a:effectLst>
              <a:outerShdw blurRad="63500" dir="3600000" algn="tl" rotWithShape="0">
                <a:srgbClr val="000000">
                  <a:alpha val="70000"/>
                </a:srgbClr>
              </a:outerShdw>
            </a:effectLst>
          </a:endParaRPr>
        </a:p>
      </xdr:txBody>
    </xdr:sp>
    <xdr:clientData/>
  </xdr:twoCellAnchor>
  <xdr:twoCellAnchor>
    <xdr:from>
      <xdr:col>2</xdr:col>
      <xdr:colOff>2000250</xdr:colOff>
      <xdr:row>19</xdr:row>
      <xdr:rowOff>219075</xdr:rowOff>
    </xdr:from>
    <xdr:to>
      <xdr:col>2</xdr:col>
      <xdr:colOff>4067174</xdr:colOff>
      <xdr:row>21</xdr:row>
      <xdr:rowOff>171451</xdr:rowOff>
    </xdr:to>
    <xdr:sp macro="" textlink="">
      <xdr:nvSpPr>
        <xdr:cNvPr id="17" name="Bevel 16">
          <a:hlinkClick xmlns:r="http://schemas.openxmlformats.org/officeDocument/2006/relationships" r:id="rId7"/>
        </xdr:cNvPr>
        <xdr:cNvSpPr/>
      </xdr:nvSpPr>
      <xdr:spPr>
        <a:xfrm>
          <a:off x="4067175" y="9144000"/>
          <a:ext cx="2066924" cy="428626"/>
        </a:xfrm>
        <a:prstGeom prst="bevel">
          <a:avLst/>
        </a:prstGeom>
        <a:solidFill>
          <a:schemeClr val="accent6">
            <a:lumMod val="75000"/>
          </a:schemeClr>
        </a:solidFill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rtlCol="0" anchor="ctr"/>
        <a:lstStyle/>
        <a:p>
          <a:pPr algn="ctr"/>
          <a:r>
            <a:rPr lang="en-US" sz="1800" b="0" cap="none" spc="0">
              <a:ln w="18415" cmpd="sng">
                <a:solidFill>
                  <a:srgbClr val="FFFFFF"/>
                </a:solidFill>
                <a:prstDash val="solid"/>
              </a:ln>
              <a:solidFill>
                <a:srgbClr val="FFFFFF"/>
              </a:solidFill>
              <a:effectLst>
                <a:outerShdw blurRad="63500" dir="3600000" algn="tl" rotWithShape="0">
                  <a:srgbClr val="000000">
                    <a:alpha val="70000"/>
                  </a:srgbClr>
                </a:outerShdw>
              </a:effectLst>
            </a:rPr>
            <a:t>SCHOOL</a:t>
          </a:r>
          <a:r>
            <a:rPr lang="en-US" sz="1800" b="0" cap="none" spc="0" baseline="0">
              <a:ln w="18415" cmpd="sng">
                <a:solidFill>
                  <a:srgbClr val="FFFFFF"/>
                </a:solidFill>
                <a:prstDash val="solid"/>
              </a:ln>
              <a:solidFill>
                <a:srgbClr val="FFFFFF"/>
              </a:solidFill>
              <a:effectLst>
                <a:outerShdw blurRad="63500" dir="3600000" algn="tl" rotWithShape="0">
                  <a:srgbClr val="000000">
                    <a:alpha val="70000"/>
                  </a:srgbClr>
                </a:outerShdw>
              </a:effectLst>
            </a:rPr>
            <a:t> WISE EXP.</a:t>
          </a:r>
          <a:endParaRPr lang="en-US" sz="1000" b="0" cap="none" spc="0">
            <a:ln w="18415" cmpd="sng">
              <a:solidFill>
                <a:srgbClr val="FFFFFF"/>
              </a:solidFill>
              <a:prstDash val="solid"/>
            </a:ln>
            <a:solidFill>
              <a:srgbClr val="FFFFFF"/>
            </a:solidFill>
            <a:effectLst>
              <a:outerShdw blurRad="63500" dir="3600000" algn="tl" rotWithShape="0">
                <a:srgbClr val="000000">
                  <a:alpha val="70000"/>
                </a:srgbClr>
              </a:outerShdw>
            </a:effectLst>
          </a:endParaRPr>
        </a:p>
      </xdr:txBody>
    </xdr:sp>
    <xdr:clientData/>
  </xdr:twoCellAnchor>
  <xdr:twoCellAnchor>
    <xdr:from>
      <xdr:col>2</xdr:col>
      <xdr:colOff>285752</xdr:colOff>
      <xdr:row>19</xdr:row>
      <xdr:rowOff>200025</xdr:rowOff>
    </xdr:from>
    <xdr:to>
      <xdr:col>2</xdr:col>
      <xdr:colOff>1905000</xdr:colOff>
      <xdr:row>21</xdr:row>
      <xdr:rowOff>180974</xdr:rowOff>
    </xdr:to>
    <xdr:sp macro="" textlink="">
      <xdr:nvSpPr>
        <xdr:cNvPr id="19" name="Bevel 18">
          <a:hlinkClick xmlns:r="http://schemas.openxmlformats.org/officeDocument/2006/relationships" r:id="rId8"/>
        </xdr:cNvPr>
        <xdr:cNvSpPr/>
      </xdr:nvSpPr>
      <xdr:spPr>
        <a:xfrm>
          <a:off x="2352677" y="9124950"/>
          <a:ext cx="1619248" cy="457199"/>
        </a:xfrm>
        <a:prstGeom prst="bevel">
          <a:avLst/>
        </a:prstGeom>
        <a:solidFill>
          <a:schemeClr val="accent1"/>
        </a:solidFill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rtlCol="0" anchor="ctr"/>
        <a:lstStyle/>
        <a:p>
          <a:pPr algn="ctr"/>
          <a:r>
            <a:rPr lang="en-US" sz="1800" b="0" cap="none" spc="0">
              <a:ln w="18415" cmpd="sng">
                <a:solidFill>
                  <a:srgbClr val="FFFFFF"/>
                </a:solidFill>
                <a:prstDash val="solid"/>
              </a:ln>
              <a:solidFill>
                <a:srgbClr val="FFFFFF"/>
              </a:solidFill>
              <a:effectLst>
                <a:outerShdw blurRad="63500" dir="3600000" algn="tl" rotWithShape="0">
                  <a:srgbClr val="000000">
                    <a:alpha val="70000"/>
                  </a:srgbClr>
                </a:outerShdw>
              </a:effectLst>
            </a:rPr>
            <a:t>EXPENDITURE</a:t>
          </a:r>
          <a:endParaRPr lang="en-US" sz="1000" b="0" cap="none" spc="0">
            <a:ln w="18415" cmpd="sng">
              <a:solidFill>
                <a:srgbClr val="FFFFFF"/>
              </a:solidFill>
              <a:prstDash val="solid"/>
            </a:ln>
            <a:solidFill>
              <a:srgbClr val="FFFFFF"/>
            </a:solidFill>
            <a:effectLst>
              <a:outerShdw blurRad="63500" dir="3600000" algn="tl" rotWithShape="0">
                <a:srgbClr val="000000">
                  <a:alpha val="70000"/>
                </a:srgbClr>
              </a:outerShdw>
            </a:effectLst>
          </a:endParaRPr>
        </a:p>
      </xdr:txBody>
    </xdr:sp>
    <xdr:clientData/>
  </xdr:twoCellAnchor>
  <xdr:twoCellAnchor>
    <xdr:from>
      <xdr:col>1</xdr:col>
      <xdr:colOff>66675</xdr:colOff>
      <xdr:row>22</xdr:row>
      <xdr:rowOff>85725</xdr:rowOff>
    </xdr:from>
    <xdr:to>
      <xdr:col>2</xdr:col>
      <xdr:colOff>2257425</xdr:colOff>
      <xdr:row>23</xdr:row>
      <xdr:rowOff>285750</xdr:rowOff>
    </xdr:to>
    <xdr:sp macro="" textlink="">
      <xdr:nvSpPr>
        <xdr:cNvPr id="20" name="Bevel 19">
          <a:hlinkClick xmlns:r="http://schemas.openxmlformats.org/officeDocument/2006/relationships" r:id="rId9"/>
        </xdr:cNvPr>
        <xdr:cNvSpPr/>
      </xdr:nvSpPr>
      <xdr:spPr>
        <a:xfrm>
          <a:off x="304800" y="9725025"/>
          <a:ext cx="4019550" cy="438150"/>
        </a:xfrm>
        <a:prstGeom prst="bevel">
          <a:avLst/>
        </a:prstGeom>
        <a:solidFill>
          <a:srgbClr val="FF0000"/>
        </a:solidFill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rtlCol="0" anchor="ctr"/>
        <a:lstStyle/>
        <a:p>
          <a:pPr algn="ctr"/>
          <a:r>
            <a:rPr lang="en-US" sz="2400" b="0" cap="none" spc="0">
              <a:ln w="18415" cmpd="sng">
                <a:solidFill>
                  <a:srgbClr val="FFFFFF"/>
                </a:solidFill>
                <a:prstDash val="solid"/>
              </a:ln>
              <a:solidFill>
                <a:srgbClr val="FFFFFF"/>
              </a:solidFill>
              <a:effectLst>
                <a:outerShdw blurRad="63500" dir="3600000" algn="tl" rotWithShape="0">
                  <a:srgbClr val="000000">
                    <a:alpha val="70000"/>
                  </a:srgbClr>
                </a:outerShdw>
              </a:effectLst>
            </a:rPr>
            <a:t>BILL</a:t>
          </a:r>
          <a:r>
            <a:rPr lang="en-US" sz="2400" b="0" cap="none" spc="0" baseline="0">
              <a:ln w="18415" cmpd="sng">
                <a:solidFill>
                  <a:srgbClr val="FFFFFF"/>
                </a:solidFill>
                <a:prstDash val="solid"/>
              </a:ln>
              <a:solidFill>
                <a:srgbClr val="FFFFFF"/>
              </a:solidFill>
              <a:effectLst>
                <a:outerShdw blurRad="63500" dir="3600000" algn="tl" rotWithShape="0">
                  <a:srgbClr val="000000">
                    <a:alpha val="70000"/>
                  </a:srgbClr>
                </a:outerShdw>
              </a:effectLst>
            </a:rPr>
            <a:t> REGISTER</a:t>
          </a:r>
          <a:endParaRPr lang="en-US" sz="1100" b="0" cap="none" spc="0">
            <a:ln w="18415" cmpd="sng">
              <a:solidFill>
                <a:srgbClr val="FFFFFF"/>
              </a:solidFill>
              <a:prstDash val="solid"/>
            </a:ln>
            <a:solidFill>
              <a:srgbClr val="FFFFFF"/>
            </a:solidFill>
            <a:effectLst>
              <a:outerShdw blurRad="63500" dir="3600000" algn="tl" rotWithShape="0">
                <a:srgbClr val="000000">
                  <a:alpha val="70000"/>
                </a:srgbClr>
              </a:outerShdw>
            </a:effectLst>
          </a:endParaRPr>
        </a:p>
      </xdr:txBody>
    </xdr:sp>
    <xdr:clientData/>
  </xdr:twoCellAnchor>
  <xdr:twoCellAnchor>
    <xdr:from>
      <xdr:col>2</xdr:col>
      <xdr:colOff>2495550</xdr:colOff>
      <xdr:row>22</xdr:row>
      <xdr:rowOff>95250</xdr:rowOff>
    </xdr:from>
    <xdr:to>
      <xdr:col>2</xdr:col>
      <xdr:colOff>6334125</xdr:colOff>
      <xdr:row>23</xdr:row>
      <xdr:rowOff>295275</xdr:rowOff>
    </xdr:to>
    <xdr:sp macro="" textlink="">
      <xdr:nvSpPr>
        <xdr:cNvPr id="21" name="Bevel 20">
          <a:hlinkClick xmlns:r="http://schemas.openxmlformats.org/officeDocument/2006/relationships" r:id="rId10"/>
        </xdr:cNvPr>
        <xdr:cNvSpPr/>
      </xdr:nvSpPr>
      <xdr:spPr>
        <a:xfrm>
          <a:off x="4562475" y="9734550"/>
          <a:ext cx="3838575" cy="438150"/>
        </a:xfrm>
        <a:prstGeom prst="bevel">
          <a:avLst/>
        </a:prstGeom>
        <a:solidFill>
          <a:srgbClr val="FF0000"/>
        </a:solidFill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rtlCol="0" anchor="ctr"/>
        <a:lstStyle/>
        <a:p>
          <a:pPr algn="ctr"/>
          <a:r>
            <a:rPr lang="en-US" sz="2400" b="0" cap="none" spc="0">
              <a:ln w="18415" cmpd="sng">
                <a:solidFill>
                  <a:srgbClr val="FFFFFF"/>
                </a:solidFill>
                <a:prstDash val="solid"/>
              </a:ln>
              <a:solidFill>
                <a:srgbClr val="FFFFFF"/>
              </a:solidFill>
              <a:effectLst>
                <a:outerShdw blurRad="63500" dir="3600000" algn="tl" rotWithShape="0">
                  <a:srgbClr val="000000">
                    <a:alpha val="70000"/>
                  </a:srgbClr>
                </a:outerShdw>
              </a:effectLst>
            </a:rPr>
            <a:t>PROGRESS</a:t>
          </a:r>
          <a:r>
            <a:rPr lang="en-US" sz="2400" b="0" cap="none" spc="0" baseline="0">
              <a:ln w="18415" cmpd="sng">
                <a:solidFill>
                  <a:srgbClr val="FFFFFF"/>
                </a:solidFill>
                <a:prstDash val="solid"/>
              </a:ln>
              <a:solidFill>
                <a:srgbClr val="FFFFFF"/>
              </a:solidFill>
              <a:effectLst>
                <a:outerShdw blurRad="63500" dir="3600000" algn="tl" rotWithShape="0">
                  <a:srgbClr val="000000">
                    <a:alpha val="70000"/>
                  </a:srgbClr>
                </a:outerShdw>
              </a:effectLst>
            </a:rPr>
            <a:t> REPORT</a:t>
          </a:r>
          <a:endParaRPr lang="en-US" sz="1100" b="0" cap="none" spc="0">
            <a:ln w="18415" cmpd="sng">
              <a:solidFill>
                <a:srgbClr val="FFFFFF"/>
              </a:solidFill>
              <a:prstDash val="solid"/>
            </a:ln>
            <a:solidFill>
              <a:srgbClr val="FFFFFF"/>
            </a:solidFill>
            <a:effectLst>
              <a:outerShdw blurRad="63500" dir="3600000" algn="tl" rotWithShape="0">
                <a:srgbClr val="000000">
                  <a:alpha val="70000"/>
                </a:srgbClr>
              </a:outerShdw>
            </a:effectLst>
          </a:endParaRPr>
        </a:p>
      </xdr:txBody>
    </xdr:sp>
    <xdr:clientData/>
  </xdr:twoCellAnchor>
  <xdr:twoCellAnchor>
    <xdr:from>
      <xdr:col>1</xdr:col>
      <xdr:colOff>85726</xdr:colOff>
      <xdr:row>19</xdr:row>
      <xdr:rowOff>190500</xdr:rowOff>
    </xdr:from>
    <xdr:to>
      <xdr:col>2</xdr:col>
      <xdr:colOff>133350</xdr:colOff>
      <xdr:row>21</xdr:row>
      <xdr:rowOff>171450</xdr:rowOff>
    </xdr:to>
    <xdr:sp macro="" textlink="">
      <xdr:nvSpPr>
        <xdr:cNvPr id="23" name="Bevel 22">
          <a:hlinkClick xmlns:r="http://schemas.openxmlformats.org/officeDocument/2006/relationships" r:id="rId11"/>
        </xdr:cNvPr>
        <xdr:cNvSpPr/>
      </xdr:nvSpPr>
      <xdr:spPr>
        <a:xfrm>
          <a:off x="323851" y="9115425"/>
          <a:ext cx="1876424" cy="457200"/>
        </a:xfrm>
        <a:prstGeom prst="bevel">
          <a:avLst/>
        </a:prstGeom>
        <a:solidFill>
          <a:schemeClr val="accent2"/>
        </a:solidFill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rtlCol="0" anchor="ctr"/>
        <a:lstStyle/>
        <a:p>
          <a:pPr algn="ctr"/>
          <a:r>
            <a:rPr lang="en-US" sz="1800" b="0" cap="none" spc="0">
              <a:ln w="18415" cmpd="sng">
                <a:solidFill>
                  <a:srgbClr val="FFFFFF"/>
                </a:solidFill>
                <a:prstDash val="solid"/>
              </a:ln>
              <a:solidFill>
                <a:srgbClr val="FFFFFF"/>
              </a:solidFill>
              <a:effectLst>
                <a:outerShdw blurRad="63500" dir="3600000" algn="tl" rotWithShape="0">
                  <a:srgbClr val="000000">
                    <a:alpha val="70000"/>
                  </a:srgbClr>
                </a:outerShdw>
              </a:effectLst>
            </a:rPr>
            <a:t>PAY</a:t>
          </a:r>
          <a:r>
            <a:rPr lang="en-US" sz="1800" b="0" cap="none" spc="0" baseline="0">
              <a:ln w="18415" cmpd="sng">
                <a:solidFill>
                  <a:srgbClr val="FFFFFF"/>
                </a:solidFill>
                <a:prstDash val="solid"/>
              </a:ln>
              <a:solidFill>
                <a:srgbClr val="FFFFFF"/>
              </a:solidFill>
              <a:effectLst>
                <a:outerShdw blurRad="63500" dir="3600000" algn="tl" rotWithShape="0">
                  <a:srgbClr val="000000">
                    <a:alpha val="70000"/>
                  </a:srgbClr>
                </a:outerShdw>
              </a:effectLst>
            </a:rPr>
            <a:t> SANCTION</a:t>
          </a:r>
          <a:endParaRPr lang="en-US" sz="1000" b="0" cap="none" spc="0">
            <a:ln w="18415" cmpd="sng">
              <a:solidFill>
                <a:srgbClr val="FFFFFF"/>
              </a:solidFill>
              <a:prstDash val="solid"/>
            </a:ln>
            <a:solidFill>
              <a:srgbClr val="FFFFFF"/>
            </a:solidFill>
            <a:effectLst>
              <a:outerShdw blurRad="63500" dir="3600000" algn="tl" rotWithShape="0">
                <a:srgbClr val="000000">
                  <a:alpha val="70000"/>
                </a:srgbClr>
              </a:outerShdw>
            </a:effectLst>
          </a:endParaRPr>
        </a:p>
      </xdr:txBody>
    </xdr: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6</xdr:col>
      <xdr:colOff>66675</xdr:colOff>
      <xdr:row>4</xdr:row>
      <xdr:rowOff>66674</xdr:rowOff>
    </xdr:from>
    <xdr:to>
      <xdr:col>8</xdr:col>
      <xdr:colOff>2857499</xdr:colOff>
      <xdr:row>5</xdr:row>
      <xdr:rowOff>219075</xdr:rowOff>
    </xdr:to>
    <xdr:sp macro="" textlink="">
      <xdr:nvSpPr>
        <xdr:cNvPr id="3" name="Rounded Rectangle 2"/>
        <xdr:cNvSpPr/>
      </xdr:nvSpPr>
      <xdr:spPr>
        <a:xfrm>
          <a:off x="5819775" y="1190624"/>
          <a:ext cx="6029324" cy="400051"/>
        </a:xfrm>
        <a:prstGeom prst="roundRect">
          <a:avLst/>
        </a:prstGeom>
        <a:solidFill>
          <a:schemeClr val="accent3">
            <a:lumMod val="75000"/>
          </a:schemeClr>
        </a:solidFill>
      </xdr:spPr>
      <xdr:style>
        <a:lnRef idx="1">
          <a:schemeClr val="accent2"/>
        </a:lnRef>
        <a:fillRef idx="3">
          <a:schemeClr val="accent2"/>
        </a:fillRef>
        <a:effectRef idx="2">
          <a:schemeClr val="accent2"/>
        </a:effectRef>
        <a:fontRef idx="minor">
          <a:schemeClr val="lt1"/>
        </a:fontRef>
      </xdr:style>
      <xdr:txBody>
        <a:bodyPr rtlCol="0" anchor="ctr"/>
        <a:lstStyle/>
        <a:p>
          <a:pPr algn="ctr"/>
          <a:endParaRPr lang="en-US" sz="1400"/>
        </a:p>
      </xdr:txBody>
    </xdr:sp>
    <xdr:clientData/>
  </xdr:twoCellAnchor>
  <xdr:oneCellAnchor>
    <xdr:from>
      <xdr:col>6</xdr:col>
      <xdr:colOff>131698</xdr:colOff>
      <xdr:row>4</xdr:row>
      <xdr:rowOff>28575</xdr:rowOff>
    </xdr:from>
    <xdr:ext cx="5907151" cy="468013"/>
    <xdr:sp macro="" textlink="">
      <xdr:nvSpPr>
        <xdr:cNvPr id="4" name="Rectangle 3"/>
        <xdr:cNvSpPr/>
      </xdr:nvSpPr>
      <xdr:spPr>
        <a:xfrm>
          <a:off x="5884798" y="1152525"/>
          <a:ext cx="5907151" cy="468013"/>
        </a:xfrm>
        <a:prstGeom prst="rect">
          <a:avLst/>
        </a:prstGeom>
        <a:noFill/>
      </xdr:spPr>
      <xdr:txBody>
        <a:bodyPr wrap="square" lIns="91440" tIns="45720" rIns="91440" bIns="45720">
          <a:spAutoFit/>
          <a:scene3d>
            <a:camera prst="orthographicFront"/>
            <a:lightRig rig="soft" dir="t">
              <a:rot lat="0" lon="0" rev="10800000"/>
            </a:lightRig>
          </a:scene3d>
          <a:sp3d>
            <a:bevelT w="27940" h="12700"/>
            <a:contourClr>
              <a:srgbClr val="DDDDDD"/>
            </a:contourClr>
          </a:sp3d>
        </a:bodyPr>
        <a:lstStyle/>
        <a:p>
          <a:pPr algn="ctr"/>
          <a:r>
            <a:rPr lang="en-US" sz="2400" b="1" cap="none" spc="150">
              <a:ln w="11430"/>
              <a:solidFill>
                <a:srgbClr val="F8F8F8"/>
              </a:solidFill>
              <a:effectLst>
                <a:outerShdw blurRad="25400" algn="tl" rotWithShape="0">
                  <a:srgbClr val="000000">
                    <a:alpha val="43000"/>
                  </a:srgbClr>
                </a:outerShdw>
              </a:effectLst>
            </a:rPr>
            <a:t>CREATED BY:-   RAJTEACHERS.NET</a:t>
          </a:r>
        </a:p>
      </xdr:txBody>
    </xdr:sp>
    <xdr:clientData/>
  </xdr:one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504825</xdr:colOff>
      <xdr:row>1</xdr:row>
      <xdr:rowOff>47625</xdr:rowOff>
    </xdr:from>
    <xdr:to>
      <xdr:col>13</xdr:col>
      <xdr:colOff>0</xdr:colOff>
      <xdr:row>1</xdr:row>
      <xdr:rowOff>428625</xdr:rowOff>
    </xdr:to>
    <xdr:sp macro="" textlink="">
      <xdr:nvSpPr>
        <xdr:cNvPr id="2" name="Rounded Rectangle 1"/>
        <xdr:cNvSpPr/>
      </xdr:nvSpPr>
      <xdr:spPr>
        <a:xfrm>
          <a:off x="1114425" y="285750"/>
          <a:ext cx="5981700" cy="381000"/>
        </a:xfrm>
        <a:prstGeom prst="roundRect">
          <a:avLst/>
        </a:prstGeom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rtlCol="0" anchor="ctr"/>
        <a:lstStyle/>
        <a:p>
          <a:pPr algn="ctr"/>
          <a:r>
            <a:rPr lang="en-US" sz="2000" b="1"/>
            <a:t>DEMAND REGISTER</a:t>
          </a:r>
        </a:p>
      </xdr:txBody>
    </xdr:sp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11</xdr:col>
      <xdr:colOff>152400</xdr:colOff>
      <xdr:row>0</xdr:row>
      <xdr:rowOff>66675</xdr:rowOff>
    </xdr:from>
    <xdr:to>
      <xdr:col>14</xdr:col>
      <xdr:colOff>514349</xdr:colOff>
      <xdr:row>3</xdr:row>
      <xdr:rowOff>57150</xdr:rowOff>
    </xdr:to>
    <xdr:sp macro="" textlink="">
      <xdr:nvSpPr>
        <xdr:cNvPr id="5" name="Rectangle 4"/>
        <xdr:cNvSpPr/>
      </xdr:nvSpPr>
      <xdr:spPr>
        <a:xfrm>
          <a:off x="9077325" y="66675"/>
          <a:ext cx="2190749" cy="914400"/>
        </a:xfrm>
        <a:prstGeom prst="rect">
          <a:avLst/>
        </a:prstGeom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rtlCol="0" anchor="ctr"/>
        <a:lstStyle/>
        <a:p>
          <a:pPr algn="ctr"/>
          <a:r>
            <a:rPr lang="en-US" sz="2400" b="1"/>
            <a:t>SELECT </a:t>
          </a:r>
        </a:p>
        <a:p>
          <a:pPr algn="ctr"/>
          <a:r>
            <a:rPr lang="en-US" sz="2400" b="1"/>
            <a:t>SCHOOL NAME</a:t>
          </a:r>
        </a:p>
      </xdr:txBody>
    </xdr:sp>
    <xdr:clientData/>
  </xdr:twoCellAnchor>
  <xdr:twoCellAnchor>
    <xdr:from>
      <xdr:col>9</xdr:col>
      <xdr:colOff>52649</xdr:colOff>
      <xdr:row>3</xdr:row>
      <xdr:rowOff>120419</xdr:rowOff>
    </xdr:from>
    <xdr:to>
      <xdr:col>9</xdr:col>
      <xdr:colOff>581269</xdr:colOff>
      <xdr:row>4</xdr:row>
      <xdr:rowOff>180357</xdr:rowOff>
    </xdr:to>
    <xdr:sp macro="" textlink="">
      <xdr:nvSpPr>
        <xdr:cNvPr id="8" name="Down Arrow 7"/>
        <xdr:cNvSpPr/>
      </xdr:nvSpPr>
      <xdr:spPr>
        <a:xfrm rot="3065683">
          <a:off x="9116665" y="905253"/>
          <a:ext cx="250438" cy="528620"/>
        </a:xfrm>
        <a:prstGeom prst="downArrow">
          <a:avLst/>
        </a:prstGeom>
        <a:solidFill>
          <a:srgbClr val="C00000"/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tlCol="0" anchor="ctr"/>
        <a:lstStyle/>
        <a:p>
          <a:pPr algn="ctr"/>
          <a:endParaRPr lang="en-US" sz="1100"/>
        </a:p>
      </xdr:txBody>
    </xdr:sp>
    <xdr:clientData/>
  </xdr:twoCellAnchor>
  <xdr:twoCellAnchor>
    <xdr:from>
      <xdr:col>11</xdr:col>
      <xdr:colOff>52409</xdr:colOff>
      <xdr:row>3</xdr:row>
      <xdr:rowOff>80410</xdr:rowOff>
    </xdr:from>
    <xdr:to>
      <xdr:col>12</xdr:col>
      <xdr:colOff>270300</xdr:colOff>
      <xdr:row>4</xdr:row>
      <xdr:rowOff>253513</xdr:rowOff>
    </xdr:to>
    <xdr:sp macro="" textlink="">
      <xdr:nvSpPr>
        <xdr:cNvPr id="9" name="Left Arrow 8"/>
        <xdr:cNvSpPr/>
      </xdr:nvSpPr>
      <xdr:spPr>
        <a:xfrm rot="19436083">
          <a:off x="9021784" y="1001160"/>
          <a:ext cx="821141" cy="363603"/>
        </a:xfrm>
        <a:prstGeom prst="leftArrow">
          <a:avLst/>
        </a:prstGeom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rtlCol="0" anchor="ctr"/>
        <a:lstStyle/>
        <a:p>
          <a:pPr algn="ctr"/>
          <a:endParaRPr lang="en-US" sz="1100"/>
        </a:p>
      </xdr:txBody>
    </xdr:sp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>
    <xdr:from>
      <xdr:col>8</xdr:col>
      <xdr:colOff>201705</xdr:colOff>
      <xdr:row>1</xdr:row>
      <xdr:rowOff>78442</xdr:rowOff>
    </xdr:from>
    <xdr:to>
      <xdr:col>9</xdr:col>
      <xdr:colOff>235324</xdr:colOff>
      <xdr:row>1</xdr:row>
      <xdr:rowOff>246530</xdr:rowOff>
    </xdr:to>
    <xdr:sp macro="" textlink="">
      <xdr:nvSpPr>
        <xdr:cNvPr id="2" name="Left Arrow 1"/>
        <xdr:cNvSpPr/>
      </xdr:nvSpPr>
      <xdr:spPr>
        <a:xfrm>
          <a:off x="6432176" y="425824"/>
          <a:ext cx="717177" cy="168088"/>
        </a:xfrm>
        <a:prstGeom prst="leftArrow">
          <a:avLst/>
        </a:prstGeom>
        <a:solidFill>
          <a:srgbClr val="C00000"/>
        </a:solidFill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rtlCol="0" anchor="ctr"/>
        <a:lstStyle/>
        <a:p>
          <a:pPr algn="ctr"/>
          <a:endParaRPr lang="en-US" sz="1100"/>
        </a:p>
      </xdr:txBody>
    </xdr:sp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unlocked_SNA%20BUDGET%20CONTROL%20EXCEL%20UTILITY%20BY%20HR%20JOSHI_27-12-2022%20(1).xlsx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Sheet1"/>
      <sheetName val="INTRO"/>
      <sheetName val="PROFILE"/>
      <sheetName val="SNA_Received"/>
      <sheetName val="SNA_Received (2)"/>
      <sheetName val="order"/>
      <sheetName val="Demand Register"/>
      <sheetName val="Payment sanction"/>
      <sheetName val="EXPENDITURE"/>
      <sheetName val="SCHOOLWISE"/>
      <sheetName val="bhikharam dhani"/>
      <sheetName val="Chak Haribaba"/>
      <sheetName val="Dhadhiyawala"/>
      <sheetName val="Gusai mandir"/>
      <sheetName val="Natho ki dhani"/>
      <sheetName val="Tilaniya Dairy"/>
      <sheetName val="3-4PPN"/>
      <sheetName val="5BJW"/>
      <sheetName val="Kishanpura"/>
      <sheetName val="MPR"/>
      <sheetName val="Deemand"/>
      <sheetName val="Bill Register"/>
    </sheetNames>
    <sheetDataSet>
      <sheetData sheetId="0"/>
      <sheetData sheetId="1"/>
      <sheetData sheetId="2">
        <row r="9">
          <cell r="D9" t="str">
            <v xml:space="preserve">GOVT SENIOR SECONDARY SCHOOL GORDHANPURA </v>
          </cell>
        </row>
        <row r="10">
          <cell r="D10" t="str">
            <v>GOVT. UPPER PRIMARY SCHOOL KANWARPURA</v>
          </cell>
        </row>
        <row r="11">
          <cell r="D11" t="str">
            <v>GOVT. PRIMARY SCHOOL SALPUR</v>
          </cell>
        </row>
        <row r="12">
          <cell r="D12" t="str">
            <v>GOVT. PRIMARY SCHOOL AMRITKHEDI</v>
          </cell>
        </row>
        <row r="13">
          <cell r="D13" t="str">
            <v>GOVT. PRIMARY SCHOOL HANUMAT KHEDA</v>
          </cell>
        </row>
        <row r="14">
          <cell r="D14" t="str">
            <v>GOVT. PRIMARY SCHOOL SODALHEDI</v>
          </cell>
        </row>
      </sheetData>
      <sheetData sheetId="3"/>
      <sheetData sheetId="4"/>
      <sheetData sheetId="5"/>
      <sheetData sheetId="6">
        <row r="8">
          <cell r="A8" t="str">
            <v>GOVT SENIOR SECONDARY SCHOOL GORDHANPURA _1</v>
          </cell>
          <cell r="B8" t="str">
            <v xml:space="preserve">GOVT SENIOR SECONDARY SCHOOL GORDHANPURA </v>
          </cell>
          <cell r="C8">
            <v>1</v>
          </cell>
          <cell r="D8" t="str">
            <v xml:space="preserve">GOVT SENIOR SECONDARY SCHOOL GORDHANPURA </v>
          </cell>
          <cell r="E8" t="str">
            <v>CSG Sec</v>
          </cell>
          <cell r="F8" t="str">
            <v>MANU ZEROX KAWAI</v>
          </cell>
          <cell r="G8">
            <v>9461424525</v>
          </cell>
          <cell r="H8" t="str">
            <v>99999999</v>
          </cell>
          <cell r="I8" t="str">
            <v>SBIN0031160</v>
          </cell>
          <cell r="J8" t="str">
            <v>01/24-12-2022</v>
          </cell>
          <cell r="K8">
            <v>1000</v>
          </cell>
          <cell r="L8" t="str">
            <v xml:space="preserve">मोबिलिटी सपोर्ट </v>
          </cell>
          <cell r="M8" t="str">
            <v>YES</v>
          </cell>
        </row>
        <row r="9">
          <cell r="A9" t="str">
            <v>GOVT SENIOR SECONDARY SCHOOL GORDHANPURA _2</v>
          </cell>
          <cell r="B9" t="str">
            <v xml:space="preserve">GOVT SENIOR SECONDARY SCHOOL GORDHANPURA </v>
          </cell>
          <cell r="C9">
            <v>2</v>
          </cell>
          <cell r="D9" t="str">
            <v xml:space="preserve">GOVT SENIOR SECONDARY SCHOOL GORDHANPURA </v>
          </cell>
          <cell r="E9" t="str">
            <v>SCHOOL PAR SELF DEFENSE TRAING BUDGET ELE</v>
          </cell>
          <cell r="F9" t="str">
            <v>MANU ZEROX KAWAI</v>
          </cell>
          <cell r="G9">
            <v>9461424525</v>
          </cell>
          <cell r="H9">
            <v>888888888</v>
          </cell>
          <cell r="I9" t="str">
            <v>SBIN0031160</v>
          </cell>
          <cell r="J9" t="str">
            <v>01/24-12-2022</v>
          </cell>
          <cell r="K9">
            <v>9000</v>
          </cell>
          <cell r="L9" t="str">
            <v xml:space="preserve">मोबिलिटी सपोर्ट </v>
          </cell>
          <cell r="M9" t="str">
            <v>YES</v>
          </cell>
        </row>
        <row r="10">
          <cell r="A10" t="str">
            <v>GOVT. UPPER PRIMARY SCHOOL KANWARPURA_1</v>
          </cell>
          <cell r="B10" t="str">
            <v>GOVT. UPPER PRIMARY SCHOOL KANWARPURA</v>
          </cell>
          <cell r="C10">
            <v>3</v>
          </cell>
          <cell r="D10" t="str">
            <v>GOVT. UPPER PRIMARY SCHOOL KANWARPURA</v>
          </cell>
          <cell r="E10" t="str">
            <v>CSG ELE</v>
          </cell>
          <cell r="F10" t="str">
            <v>MANU ZEROX KAWAI</v>
          </cell>
          <cell r="G10">
            <v>9461424525</v>
          </cell>
          <cell r="H10">
            <v>888888888</v>
          </cell>
          <cell r="I10" t="str">
            <v>SBIN0031161</v>
          </cell>
          <cell r="J10" t="str">
            <v>01/24-12-2023</v>
          </cell>
          <cell r="K10">
            <v>10000</v>
          </cell>
          <cell r="M10" t="str">
            <v>YES</v>
          </cell>
        </row>
        <row r="11">
          <cell r="A11" t="str">
            <v/>
          </cell>
          <cell r="B11" t="str">
            <v/>
          </cell>
          <cell r="C11" t="str">
            <v/>
          </cell>
          <cell r="M11" t="str">
            <v>YES</v>
          </cell>
        </row>
        <row r="12">
          <cell r="A12" t="str">
            <v/>
          </cell>
          <cell r="B12" t="str">
            <v/>
          </cell>
          <cell r="C12" t="str">
            <v/>
          </cell>
          <cell r="M12" t="str">
            <v>YES</v>
          </cell>
        </row>
        <row r="13">
          <cell r="A13" t="str">
            <v/>
          </cell>
          <cell r="B13" t="str">
            <v/>
          </cell>
          <cell r="C13" t="str">
            <v/>
          </cell>
          <cell r="M13" t="str">
            <v>YES</v>
          </cell>
        </row>
        <row r="14">
          <cell r="A14" t="str">
            <v/>
          </cell>
          <cell r="B14" t="str">
            <v/>
          </cell>
          <cell r="C14" t="str">
            <v/>
          </cell>
          <cell r="M14" t="str">
            <v>YES</v>
          </cell>
        </row>
        <row r="15">
          <cell r="A15" t="str">
            <v/>
          </cell>
          <cell r="B15" t="str">
            <v/>
          </cell>
          <cell r="C15" t="str">
            <v/>
          </cell>
          <cell r="M15" t="str">
            <v>YES</v>
          </cell>
        </row>
        <row r="16">
          <cell r="A16" t="str">
            <v/>
          </cell>
          <cell r="B16" t="str">
            <v/>
          </cell>
          <cell r="C16" t="str">
            <v/>
          </cell>
          <cell r="M16" t="str">
            <v>YES</v>
          </cell>
        </row>
        <row r="17">
          <cell r="A17" t="str">
            <v/>
          </cell>
          <cell r="B17" t="str">
            <v/>
          </cell>
          <cell r="C17" t="str">
            <v/>
          </cell>
          <cell r="M17" t="str">
            <v>YES</v>
          </cell>
        </row>
        <row r="18">
          <cell r="A18" t="str">
            <v/>
          </cell>
          <cell r="B18" t="str">
            <v/>
          </cell>
          <cell r="C18" t="str">
            <v/>
          </cell>
          <cell r="M18" t="str">
            <v>YES</v>
          </cell>
        </row>
        <row r="19">
          <cell r="A19" t="str">
            <v/>
          </cell>
          <cell r="B19" t="str">
            <v/>
          </cell>
          <cell r="C19" t="str">
            <v/>
          </cell>
          <cell r="M19" t="str">
            <v>YES</v>
          </cell>
        </row>
        <row r="20">
          <cell r="A20" t="str">
            <v/>
          </cell>
          <cell r="B20" t="str">
            <v/>
          </cell>
          <cell r="C20" t="str">
            <v/>
          </cell>
        </row>
        <row r="21">
          <cell r="A21" t="str">
            <v/>
          </cell>
          <cell r="B21" t="str">
            <v/>
          </cell>
          <cell r="C21" t="str">
            <v/>
          </cell>
        </row>
        <row r="22">
          <cell r="A22" t="str">
            <v/>
          </cell>
          <cell r="B22" t="str">
            <v/>
          </cell>
          <cell r="C22" t="str">
            <v/>
          </cell>
        </row>
        <row r="23">
          <cell r="A23" t="str">
            <v/>
          </cell>
          <cell r="B23" t="str">
            <v/>
          </cell>
          <cell r="C23" t="str">
            <v/>
          </cell>
        </row>
        <row r="24">
          <cell r="A24" t="str">
            <v/>
          </cell>
          <cell r="B24" t="str">
            <v/>
          </cell>
          <cell r="C24" t="str">
            <v/>
          </cell>
        </row>
        <row r="25">
          <cell r="A25" t="str">
            <v/>
          </cell>
          <cell r="B25" t="str">
            <v/>
          </cell>
          <cell r="C25" t="str">
            <v/>
          </cell>
        </row>
        <row r="26">
          <cell r="A26" t="str">
            <v/>
          </cell>
          <cell r="B26" t="str">
            <v/>
          </cell>
          <cell r="C26" t="str">
            <v/>
          </cell>
        </row>
        <row r="27">
          <cell r="A27" t="str">
            <v/>
          </cell>
          <cell r="B27" t="str">
            <v/>
          </cell>
          <cell r="C27" t="str">
            <v/>
          </cell>
        </row>
        <row r="28">
          <cell r="A28" t="str">
            <v/>
          </cell>
          <cell r="B28" t="str">
            <v/>
          </cell>
          <cell r="C28" t="str">
            <v/>
          </cell>
        </row>
        <row r="29">
          <cell r="A29" t="str">
            <v/>
          </cell>
          <cell r="B29" t="str">
            <v/>
          </cell>
          <cell r="C29" t="str">
            <v/>
          </cell>
        </row>
        <row r="30">
          <cell r="A30" t="str">
            <v/>
          </cell>
          <cell r="B30" t="str">
            <v/>
          </cell>
          <cell r="C30" t="str">
            <v/>
          </cell>
        </row>
        <row r="31">
          <cell r="A31" t="str">
            <v/>
          </cell>
          <cell r="B31" t="str">
            <v/>
          </cell>
          <cell r="C31" t="str">
            <v/>
          </cell>
        </row>
        <row r="32">
          <cell r="A32" t="str">
            <v/>
          </cell>
          <cell r="B32" t="str">
            <v/>
          </cell>
          <cell r="C32" t="str">
            <v/>
          </cell>
        </row>
        <row r="33">
          <cell r="A33" t="str">
            <v/>
          </cell>
          <cell r="B33" t="str">
            <v/>
          </cell>
          <cell r="C33" t="str">
            <v/>
          </cell>
        </row>
        <row r="34">
          <cell r="A34" t="str">
            <v/>
          </cell>
          <cell r="B34" t="str">
            <v/>
          </cell>
          <cell r="C34" t="str">
            <v/>
          </cell>
        </row>
        <row r="35">
          <cell r="A35" t="str">
            <v/>
          </cell>
          <cell r="B35" t="str">
            <v/>
          </cell>
          <cell r="C35" t="str">
            <v/>
          </cell>
        </row>
        <row r="36">
          <cell r="A36" t="str">
            <v/>
          </cell>
          <cell r="B36" t="str">
            <v/>
          </cell>
          <cell r="C36" t="str">
            <v/>
          </cell>
        </row>
        <row r="37">
          <cell r="A37" t="str">
            <v/>
          </cell>
          <cell r="B37" t="str">
            <v/>
          </cell>
          <cell r="C37" t="str">
            <v/>
          </cell>
        </row>
        <row r="38">
          <cell r="A38" t="str">
            <v/>
          </cell>
          <cell r="B38" t="str">
            <v/>
          </cell>
          <cell r="C38" t="str">
            <v/>
          </cell>
        </row>
        <row r="39">
          <cell r="A39" t="str">
            <v/>
          </cell>
          <cell r="B39" t="str">
            <v/>
          </cell>
          <cell r="C39" t="str">
            <v/>
          </cell>
        </row>
        <row r="40">
          <cell r="A40" t="str">
            <v/>
          </cell>
          <cell r="B40" t="str">
            <v/>
          </cell>
          <cell r="C40" t="str">
            <v/>
          </cell>
        </row>
        <row r="41">
          <cell r="A41" t="str">
            <v/>
          </cell>
          <cell r="B41" t="str">
            <v/>
          </cell>
          <cell r="C41" t="str">
            <v/>
          </cell>
        </row>
        <row r="42">
          <cell r="A42" t="str">
            <v/>
          </cell>
          <cell r="B42" t="str">
            <v/>
          </cell>
          <cell r="C42" t="str">
            <v/>
          </cell>
        </row>
        <row r="43">
          <cell r="A43" t="str">
            <v/>
          </cell>
          <cell r="B43" t="str">
            <v/>
          </cell>
          <cell r="C43" t="str">
            <v/>
          </cell>
        </row>
        <row r="44">
          <cell r="A44" t="str">
            <v/>
          </cell>
          <cell r="B44" t="str">
            <v/>
          </cell>
          <cell r="C44" t="str">
            <v/>
          </cell>
        </row>
        <row r="45">
          <cell r="A45" t="str">
            <v/>
          </cell>
          <cell r="B45" t="str">
            <v/>
          </cell>
          <cell r="C45" t="str">
            <v/>
          </cell>
        </row>
        <row r="46">
          <cell r="A46" t="str">
            <v/>
          </cell>
          <cell r="B46" t="str">
            <v/>
          </cell>
          <cell r="C46" t="str">
            <v/>
          </cell>
        </row>
        <row r="47">
          <cell r="A47" t="str">
            <v/>
          </cell>
          <cell r="B47" t="str">
            <v/>
          </cell>
          <cell r="C47" t="str">
            <v/>
          </cell>
        </row>
        <row r="48">
          <cell r="A48" t="str">
            <v/>
          </cell>
          <cell r="B48" t="str">
            <v/>
          </cell>
          <cell r="C48" t="str">
            <v/>
          </cell>
        </row>
        <row r="49">
          <cell r="A49" t="str">
            <v/>
          </cell>
          <cell r="B49" t="str">
            <v/>
          </cell>
          <cell r="C49" t="str">
            <v/>
          </cell>
        </row>
        <row r="50">
          <cell r="A50" t="str">
            <v/>
          </cell>
          <cell r="B50" t="str">
            <v/>
          </cell>
          <cell r="C50" t="str">
            <v/>
          </cell>
        </row>
        <row r="51">
          <cell r="A51" t="str">
            <v/>
          </cell>
          <cell r="B51" t="str">
            <v/>
          </cell>
          <cell r="C51" t="str">
            <v/>
          </cell>
        </row>
        <row r="52">
          <cell r="A52" t="str">
            <v/>
          </cell>
          <cell r="B52" t="str">
            <v/>
          </cell>
          <cell r="C52" t="str">
            <v/>
          </cell>
        </row>
        <row r="53">
          <cell r="A53" t="str">
            <v/>
          </cell>
          <cell r="B53" t="str">
            <v/>
          </cell>
          <cell r="C53" t="str">
            <v/>
          </cell>
        </row>
        <row r="54">
          <cell r="A54" t="str">
            <v/>
          </cell>
          <cell r="B54" t="str">
            <v/>
          </cell>
          <cell r="C54" t="str">
            <v/>
          </cell>
        </row>
        <row r="55">
          <cell r="A55" t="str">
            <v/>
          </cell>
          <cell r="B55" t="str">
            <v/>
          </cell>
          <cell r="C55" t="str">
            <v/>
          </cell>
        </row>
        <row r="56">
          <cell r="A56" t="str">
            <v/>
          </cell>
          <cell r="B56" t="str">
            <v/>
          </cell>
          <cell r="C56" t="str">
            <v/>
          </cell>
        </row>
        <row r="57">
          <cell r="A57" t="str">
            <v/>
          </cell>
          <cell r="B57" t="str">
            <v/>
          </cell>
          <cell r="C57" t="str">
            <v/>
          </cell>
        </row>
        <row r="58">
          <cell r="A58" t="str">
            <v/>
          </cell>
          <cell r="B58" t="str">
            <v/>
          </cell>
          <cell r="C58" t="str">
            <v/>
          </cell>
        </row>
        <row r="59">
          <cell r="A59" t="str">
            <v/>
          </cell>
          <cell r="B59" t="str">
            <v/>
          </cell>
          <cell r="C59" t="str">
            <v/>
          </cell>
        </row>
        <row r="60">
          <cell r="A60" t="str">
            <v/>
          </cell>
          <cell r="B60" t="str">
            <v/>
          </cell>
          <cell r="C60" t="str">
            <v/>
          </cell>
        </row>
        <row r="61">
          <cell r="A61" t="str">
            <v/>
          </cell>
          <cell r="B61" t="str">
            <v/>
          </cell>
          <cell r="C61" t="str">
            <v/>
          </cell>
        </row>
        <row r="62">
          <cell r="A62" t="str">
            <v/>
          </cell>
          <cell r="B62" t="str">
            <v/>
          </cell>
          <cell r="C62" t="str">
            <v/>
          </cell>
        </row>
        <row r="63">
          <cell r="A63" t="str">
            <v/>
          </cell>
          <cell r="B63" t="str">
            <v/>
          </cell>
          <cell r="C63" t="str">
            <v/>
          </cell>
        </row>
        <row r="64">
          <cell r="A64" t="str">
            <v/>
          </cell>
          <cell r="B64" t="str">
            <v/>
          </cell>
          <cell r="C64" t="str">
            <v/>
          </cell>
        </row>
        <row r="65">
          <cell r="A65" t="str">
            <v/>
          </cell>
          <cell r="B65" t="str">
            <v/>
          </cell>
          <cell r="C65" t="str">
            <v/>
          </cell>
        </row>
        <row r="66">
          <cell r="A66" t="str">
            <v/>
          </cell>
          <cell r="B66" t="str">
            <v/>
          </cell>
          <cell r="C66" t="str">
            <v/>
          </cell>
        </row>
        <row r="67">
          <cell r="A67" t="str">
            <v/>
          </cell>
          <cell r="B67" t="str">
            <v/>
          </cell>
          <cell r="C67" t="str">
            <v/>
          </cell>
        </row>
        <row r="68">
          <cell r="A68" t="str">
            <v/>
          </cell>
          <cell r="B68" t="str">
            <v/>
          </cell>
          <cell r="C68" t="str">
            <v/>
          </cell>
        </row>
        <row r="69">
          <cell r="A69" t="str">
            <v/>
          </cell>
          <cell r="B69" t="str">
            <v/>
          </cell>
          <cell r="C69" t="str">
            <v/>
          </cell>
        </row>
        <row r="70">
          <cell r="A70" t="str">
            <v/>
          </cell>
          <cell r="B70" t="str">
            <v/>
          </cell>
          <cell r="C70" t="str">
            <v/>
          </cell>
        </row>
        <row r="71">
          <cell r="A71" t="str">
            <v/>
          </cell>
          <cell r="B71" t="str">
            <v/>
          </cell>
          <cell r="C71" t="str">
            <v/>
          </cell>
        </row>
        <row r="72">
          <cell r="A72" t="str">
            <v/>
          </cell>
          <cell r="B72" t="str">
            <v/>
          </cell>
          <cell r="C72" t="str">
            <v/>
          </cell>
        </row>
        <row r="73">
          <cell r="A73" t="str">
            <v/>
          </cell>
          <cell r="B73" t="str">
            <v/>
          </cell>
          <cell r="C73" t="str">
            <v/>
          </cell>
        </row>
        <row r="74">
          <cell r="A74" t="str">
            <v/>
          </cell>
          <cell r="B74" t="str">
            <v/>
          </cell>
          <cell r="C74" t="str">
            <v/>
          </cell>
        </row>
        <row r="75">
          <cell r="A75" t="str">
            <v/>
          </cell>
          <cell r="B75" t="str">
            <v/>
          </cell>
          <cell r="C75" t="str">
            <v/>
          </cell>
        </row>
        <row r="76">
          <cell r="A76" t="str">
            <v/>
          </cell>
          <cell r="B76" t="str">
            <v/>
          </cell>
          <cell r="C76" t="str">
            <v/>
          </cell>
        </row>
        <row r="77">
          <cell r="A77" t="str">
            <v/>
          </cell>
          <cell r="B77" t="str">
            <v/>
          </cell>
          <cell r="C77" t="str">
            <v/>
          </cell>
        </row>
        <row r="78">
          <cell r="A78" t="str">
            <v/>
          </cell>
          <cell r="B78" t="str">
            <v/>
          </cell>
          <cell r="C78" t="str">
            <v/>
          </cell>
        </row>
        <row r="79">
          <cell r="A79" t="str">
            <v/>
          </cell>
          <cell r="B79" t="str">
            <v/>
          </cell>
          <cell r="C79" t="str">
            <v/>
          </cell>
        </row>
        <row r="80">
          <cell r="A80" t="str">
            <v/>
          </cell>
          <cell r="B80" t="str">
            <v/>
          </cell>
          <cell r="C80" t="str">
            <v/>
          </cell>
        </row>
        <row r="81">
          <cell r="A81" t="str">
            <v/>
          </cell>
          <cell r="B81" t="str">
            <v/>
          </cell>
          <cell r="C81" t="str">
            <v/>
          </cell>
        </row>
        <row r="82">
          <cell r="A82" t="str">
            <v/>
          </cell>
          <cell r="B82" t="str">
            <v/>
          </cell>
          <cell r="C82" t="str">
            <v/>
          </cell>
        </row>
        <row r="83">
          <cell r="A83" t="str">
            <v/>
          </cell>
          <cell r="B83" t="str">
            <v/>
          </cell>
          <cell r="C83" t="str">
            <v/>
          </cell>
        </row>
        <row r="84">
          <cell r="A84" t="str">
            <v/>
          </cell>
          <cell r="B84" t="str">
            <v/>
          </cell>
          <cell r="C84" t="str">
            <v/>
          </cell>
        </row>
        <row r="85">
          <cell r="A85" t="str">
            <v/>
          </cell>
          <cell r="B85" t="str">
            <v/>
          </cell>
          <cell r="C85" t="str">
            <v/>
          </cell>
        </row>
        <row r="86">
          <cell r="A86" t="str">
            <v/>
          </cell>
          <cell r="B86" t="str">
            <v/>
          </cell>
          <cell r="C86" t="str">
            <v/>
          </cell>
        </row>
        <row r="87">
          <cell r="A87" t="str">
            <v/>
          </cell>
          <cell r="B87" t="str">
            <v/>
          </cell>
          <cell r="C87" t="str">
            <v/>
          </cell>
        </row>
        <row r="88">
          <cell r="A88" t="str">
            <v/>
          </cell>
          <cell r="B88" t="str">
            <v/>
          </cell>
          <cell r="C88" t="str">
            <v/>
          </cell>
        </row>
        <row r="89">
          <cell r="A89" t="str">
            <v/>
          </cell>
          <cell r="B89" t="str">
            <v/>
          </cell>
          <cell r="C89" t="str">
            <v/>
          </cell>
        </row>
        <row r="90">
          <cell r="A90" t="str">
            <v/>
          </cell>
          <cell r="B90" t="str">
            <v/>
          </cell>
          <cell r="C90" t="str">
            <v/>
          </cell>
        </row>
        <row r="91">
          <cell r="A91" t="str">
            <v/>
          </cell>
          <cell r="B91" t="str">
            <v/>
          </cell>
          <cell r="C91" t="str">
            <v/>
          </cell>
        </row>
        <row r="92">
          <cell r="A92" t="str">
            <v/>
          </cell>
          <cell r="B92" t="str">
            <v/>
          </cell>
          <cell r="C92" t="str">
            <v/>
          </cell>
        </row>
        <row r="93">
          <cell r="A93" t="str">
            <v/>
          </cell>
          <cell r="B93" t="str">
            <v/>
          </cell>
          <cell r="C93" t="str">
            <v/>
          </cell>
        </row>
        <row r="94">
          <cell r="A94" t="str">
            <v/>
          </cell>
          <cell r="B94" t="str">
            <v/>
          </cell>
          <cell r="C94" t="str">
            <v/>
          </cell>
        </row>
        <row r="95">
          <cell r="A95" t="str">
            <v/>
          </cell>
          <cell r="B95" t="str">
            <v/>
          </cell>
          <cell r="C95" t="str">
            <v/>
          </cell>
        </row>
        <row r="96">
          <cell r="A96" t="str">
            <v/>
          </cell>
          <cell r="B96" t="str">
            <v/>
          </cell>
          <cell r="C96" t="str">
            <v/>
          </cell>
        </row>
        <row r="97">
          <cell r="A97" t="str">
            <v/>
          </cell>
          <cell r="B97" t="str">
            <v/>
          </cell>
          <cell r="C97" t="str">
            <v/>
          </cell>
        </row>
        <row r="98">
          <cell r="A98" t="str">
            <v/>
          </cell>
          <cell r="B98" t="str">
            <v/>
          </cell>
          <cell r="C98" t="str">
            <v/>
          </cell>
        </row>
        <row r="99">
          <cell r="A99" t="str">
            <v/>
          </cell>
          <cell r="B99" t="str">
            <v/>
          </cell>
          <cell r="C99" t="str">
            <v/>
          </cell>
        </row>
        <row r="100">
          <cell r="A100" t="str">
            <v/>
          </cell>
          <cell r="B100" t="str">
            <v/>
          </cell>
          <cell r="C100" t="str">
            <v/>
          </cell>
        </row>
        <row r="101">
          <cell r="A101" t="str">
            <v/>
          </cell>
          <cell r="B101" t="str">
            <v/>
          </cell>
          <cell r="C101" t="str">
            <v/>
          </cell>
        </row>
        <row r="102">
          <cell r="A102" t="str">
            <v/>
          </cell>
          <cell r="B102" t="str">
            <v/>
          </cell>
          <cell r="C102" t="str">
            <v/>
          </cell>
        </row>
        <row r="103">
          <cell r="A103" t="str">
            <v/>
          </cell>
          <cell r="B103" t="str">
            <v/>
          </cell>
          <cell r="C103" t="str">
            <v/>
          </cell>
        </row>
        <row r="104">
          <cell r="A104" t="str">
            <v/>
          </cell>
          <cell r="B104" t="str">
            <v/>
          </cell>
          <cell r="C104" t="str">
            <v/>
          </cell>
        </row>
        <row r="105">
          <cell r="A105" t="str">
            <v/>
          </cell>
          <cell r="B105" t="str">
            <v/>
          </cell>
          <cell r="C105" t="str">
            <v/>
          </cell>
        </row>
        <row r="106">
          <cell r="A106" t="str">
            <v/>
          </cell>
          <cell r="B106" t="str">
            <v/>
          </cell>
          <cell r="C106" t="str">
            <v/>
          </cell>
        </row>
        <row r="107">
          <cell r="A107" t="str">
            <v/>
          </cell>
          <cell r="B107" t="str">
            <v/>
          </cell>
          <cell r="C107" t="str">
            <v/>
          </cell>
        </row>
        <row r="108">
          <cell r="A108" t="str">
            <v/>
          </cell>
          <cell r="B108" t="str">
            <v/>
          </cell>
          <cell r="C108" t="str">
            <v/>
          </cell>
        </row>
        <row r="109">
          <cell r="A109" t="str">
            <v/>
          </cell>
          <cell r="B109" t="str">
            <v/>
          </cell>
          <cell r="C109" t="str">
            <v/>
          </cell>
        </row>
        <row r="110">
          <cell r="A110" t="str">
            <v/>
          </cell>
          <cell r="B110" t="str">
            <v/>
          </cell>
          <cell r="C110" t="str">
            <v/>
          </cell>
        </row>
        <row r="111">
          <cell r="A111" t="str">
            <v/>
          </cell>
          <cell r="B111" t="str">
            <v/>
          </cell>
          <cell r="C111" t="str">
            <v/>
          </cell>
        </row>
        <row r="112">
          <cell r="A112" t="str">
            <v/>
          </cell>
          <cell r="B112" t="str">
            <v/>
          </cell>
          <cell r="C112" t="str">
            <v/>
          </cell>
        </row>
        <row r="113">
          <cell r="A113" t="str">
            <v/>
          </cell>
          <cell r="B113" t="str">
            <v/>
          </cell>
          <cell r="C113" t="str">
            <v/>
          </cell>
        </row>
        <row r="114">
          <cell r="A114" t="str">
            <v/>
          </cell>
          <cell r="B114" t="str">
            <v/>
          </cell>
          <cell r="C114" t="str">
            <v/>
          </cell>
        </row>
        <row r="115">
          <cell r="A115" t="str">
            <v/>
          </cell>
          <cell r="B115" t="str">
            <v/>
          </cell>
          <cell r="C115" t="str">
            <v/>
          </cell>
        </row>
        <row r="116">
          <cell r="A116" t="str">
            <v/>
          </cell>
          <cell r="B116" t="str">
            <v/>
          </cell>
          <cell r="C116" t="str">
            <v/>
          </cell>
        </row>
        <row r="117">
          <cell r="A117" t="str">
            <v/>
          </cell>
          <cell r="B117" t="str">
            <v/>
          </cell>
          <cell r="C117" t="str">
            <v/>
          </cell>
        </row>
        <row r="118">
          <cell r="A118" t="str">
            <v/>
          </cell>
          <cell r="B118" t="str">
            <v/>
          </cell>
          <cell r="C118" t="str">
            <v/>
          </cell>
        </row>
        <row r="119">
          <cell r="A119" t="str">
            <v/>
          </cell>
          <cell r="B119" t="str">
            <v/>
          </cell>
          <cell r="C119" t="str">
            <v/>
          </cell>
        </row>
        <row r="120">
          <cell r="A120" t="str">
            <v/>
          </cell>
          <cell r="B120" t="str">
            <v/>
          </cell>
          <cell r="C120" t="str">
            <v/>
          </cell>
        </row>
        <row r="121">
          <cell r="A121" t="str">
            <v/>
          </cell>
          <cell r="B121" t="str">
            <v/>
          </cell>
          <cell r="C121" t="str">
            <v/>
          </cell>
        </row>
        <row r="122">
          <cell r="A122" t="str">
            <v/>
          </cell>
          <cell r="B122" t="str">
            <v/>
          </cell>
          <cell r="C122" t="str">
            <v/>
          </cell>
        </row>
        <row r="123">
          <cell r="A123" t="str">
            <v/>
          </cell>
          <cell r="B123" t="str">
            <v/>
          </cell>
          <cell r="C123" t="str">
            <v/>
          </cell>
        </row>
        <row r="124">
          <cell r="A124" t="str">
            <v/>
          </cell>
          <cell r="B124" t="str">
            <v/>
          </cell>
          <cell r="C124" t="str">
            <v/>
          </cell>
        </row>
        <row r="125">
          <cell r="A125" t="str">
            <v/>
          </cell>
          <cell r="B125" t="str">
            <v/>
          </cell>
          <cell r="C125" t="str">
            <v/>
          </cell>
        </row>
        <row r="126">
          <cell r="A126" t="str">
            <v/>
          </cell>
          <cell r="B126" t="str">
            <v/>
          </cell>
          <cell r="C126" t="str">
            <v/>
          </cell>
        </row>
        <row r="127">
          <cell r="A127" t="str">
            <v/>
          </cell>
          <cell r="B127" t="str">
            <v/>
          </cell>
          <cell r="C127" t="str">
            <v/>
          </cell>
        </row>
        <row r="128">
          <cell r="A128" t="str">
            <v/>
          </cell>
          <cell r="B128" t="str">
            <v/>
          </cell>
          <cell r="C128" t="str">
            <v/>
          </cell>
        </row>
        <row r="129">
          <cell r="A129" t="str">
            <v/>
          </cell>
          <cell r="B129" t="str">
            <v/>
          </cell>
          <cell r="C129" t="str">
            <v/>
          </cell>
        </row>
        <row r="130">
          <cell r="A130" t="str">
            <v/>
          </cell>
          <cell r="B130" t="str">
            <v/>
          </cell>
          <cell r="C130" t="str">
            <v/>
          </cell>
        </row>
        <row r="131">
          <cell r="A131" t="str">
            <v/>
          </cell>
          <cell r="B131" t="str">
            <v/>
          </cell>
          <cell r="C131" t="str">
            <v/>
          </cell>
        </row>
        <row r="132">
          <cell r="A132" t="str">
            <v/>
          </cell>
          <cell r="B132" t="str">
            <v/>
          </cell>
          <cell r="C132" t="str">
            <v/>
          </cell>
        </row>
        <row r="133">
          <cell r="A133" t="str">
            <v/>
          </cell>
          <cell r="B133" t="str">
            <v/>
          </cell>
          <cell r="C133" t="str">
            <v/>
          </cell>
        </row>
        <row r="134">
          <cell r="A134" t="str">
            <v/>
          </cell>
          <cell r="B134" t="str">
            <v/>
          </cell>
          <cell r="C134" t="str">
            <v/>
          </cell>
        </row>
        <row r="135">
          <cell r="A135" t="str">
            <v/>
          </cell>
          <cell r="B135" t="str">
            <v/>
          </cell>
          <cell r="C135" t="str">
            <v/>
          </cell>
        </row>
        <row r="136">
          <cell r="A136" t="str">
            <v/>
          </cell>
          <cell r="B136" t="str">
            <v/>
          </cell>
          <cell r="C136" t="str">
            <v/>
          </cell>
        </row>
        <row r="137">
          <cell r="A137" t="str">
            <v/>
          </cell>
          <cell r="B137" t="str">
            <v/>
          </cell>
          <cell r="C137" t="str">
            <v/>
          </cell>
        </row>
        <row r="138">
          <cell r="A138" t="str">
            <v/>
          </cell>
          <cell r="B138" t="str">
            <v/>
          </cell>
          <cell r="C138" t="str">
            <v/>
          </cell>
        </row>
        <row r="139">
          <cell r="A139" t="str">
            <v/>
          </cell>
          <cell r="B139" t="str">
            <v/>
          </cell>
          <cell r="C139" t="str">
            <v/>
          </cell>
        </row>
        <row r="140">
          <cell r="A140" t="str">
            <v/>
          </cell>
          <cell r="B140" t="str">
            <v/>
          </cell>
          <cell r="C140" t="str">
            <v/>
          </cell>
        </row>
        <row r="141">
          <cell r="A141" t="str">
            <v/>
          </cell>
          <cell r="B141" t="str">
            <v/>
          </cell>
          <cell r="C141" t="str">
            <v/>
          </cell>
        </row>
        <row r="142">
          <cell r="A142" t="str">
            <v/>
          </cell>
          <cell r="B142" t="str">
            <v/>
          </cell>
          <cell r="C142" t="str">
            <v/>
          </cell>
        </row>
        <row r="143">
          <cell r="A143" t="str">
            <v/>
          </cell>
          <cell r="B143" t="str">
            <v/>
          </cell>
          <cell r="C143" t="str">
            <v/>
          </cell>
        </row>
        <row r="144">
          <cell r="A144" t="str">
            <v/>
          </cell>
          <cell r="B144" t="str">
            <v/>
          </cell>
          <cell r="C144" t="str">
            <v/>
          </cell>
        </row>
        <row r="145">
          <cell r="A145" t="str">
            <v/>
          </cell>
          <cell r="B145" t="str">
            <v/>
          </cell>
          <cell r="C145" t="str">
            <v/>
          </cell>
        </row>
        <row r="146">
          <cell r="A146" t="str">
            <v/>
          </cell>
          <cell r="B146" t="str">
            <v/>
          </cell>
          <cell r="C146" t="str">
            <v/>
          </cell>
        </row>
        <row r="147">
          <cell r="A147" t="str">
            <v/>
          </cell>
          <cell r="B147" t="str">
            <v/>
          </cell>
          <cell r="C147" t="str">
            <v/>
          </cell>
        </row>
        <row r="148">
          <cell r="A148" t="str">
            <v/>
          </cell>
          <cell r="B148" t="str">
            <v/>
          </cell>
          <cell r="C148" t="str">
            <v/>
          </cell>
        </row>
        <row r="149">
          <cell r="A149" t="str">
            <v/>
          </cell>
          <cell r="B149" t="str">
            <v/>
          </cell>
          <cell r="C149" t="str">
            <v/>
          </cell>
        </row>
        <row r="150">
          <cell r="A150" t="str">
            <v/>
          </cell>
          <cell r="B150" t="str">
            <v/>
          </cell>
          <cell r="C150" t="str">
            <v/>
          </cell>
        </row>
        <row r="151">
          <cell r="A151" t="str">
            <v/>
          </cell>
          <cell r="B151" t="str">
            <v/>
          </cell>
          <cell r="C151" t="str">
            <v/>
          </cell>
        </row>
        <row r="152">
          <cell r="A152" t="str">
            <v/>
          </cell>
          <cell r="B152" t="str">
            <v/>
          </cell>
          <cell r="C152" t="str">
            <v/>
          </cell>
        </row>
        <row r="153">
          <cell r="A153" t="str">
            <v/>
          </cell>
          <cell r="B153" t="str">
            <v/>
          </cell>
          <cell r="C153" t="str">
            <v/>
          </cell>
        </row>
        <row r="154">
          <cell r="A154" t="str">
            <v/>
          </cell>
          <cell r="B154" t="str">
            <v/>
          </cell>
          <cell r="C154" t="str">
            <v/>
          </cell>
        </row>
        <row r="155">
          <cell r="A155" t="str">
            <v/>
          </cell>
          <cell r="B155" t="str">
            <v/>
          </cell>
          <cell r="C155" t="str">
            <v/>
          </cell>
        </row>
        <row r="156">
          <cell r="A156" t="str">
            <v/>
          </cell>
          <cell r="B156" t="str">
            <v/>
          </cell>
          <cell r="C156" t="str">
            <v/>
          </cell>
        </row>
        <row r="157">
          <cell r="A157" t="str">
            <v/>
          </cell>
          <cell r="B157" t="str">
            <v/>
          </cell>
          <cell r="C157" t="str">
            <v/>
          </cell>
        </row>
        <row r="158">
          <cell r="A158" t="str">
            <v/>
          </cell>
          <cell r="B158" t="str">
            <v/>
          </cell>
          <cell r="C158" t="str">
            <v/>
          </cell>
        </row>
        <row r="159">
          <cell r="A159" t="str">
            <v/>
          </cell>
          <cell r="B159" t="str">
            <v/>
          </cell>
          <cell r="C159" t="str">
            <v/>
          </cell>
        </row>
        <row r="160">
          <cell r="A160" t="str">
            <v/>
          </cell>
          <cell r="B160" t="str">
            <v/>
          </cell>
          <cell r="C160" t="str">
            <v/>
          </cell>
        </row>
        <row r="161">
          <cell r="A161" t="str">
            <v/>
          </cell>
          <cell r="B161" t="str">
            <v/>
          </cell>
          <cell r="C161" t="str">
            <v/>
          </cell>
        </row>
        <row r="162">
          <cell r="A162" t="str">
            <v/>
          </cell>
          <cell r="B162" t="str">
            <v/>
          </cell>
          <cell r="C162" t="str">
            <v/>
          </cell>
        </row>
        <row r="163">
          <cell r="A163" t="str">
            <v/>
          </cell>
          <cell r="B163" t="str">
            <v/>
          </cell>
          <cell r="C163" t="str">
            <v/>
          </cell>
        </row>
        <row r="164">
          <cell r="A164" t="str">
            <v/>
          </cell>
          <cell r="B164" t="str">
            <v/>
          </cell>
          <cell r="C164" t="str">
            <v/>
          </cell>
        </row>
        <row r="165">
          <cell r="A165" t="str">
            <v/>
          </cell>
          <cell r="B165" t="str">
            <v/>
          </cell>
          <cell r="C165" t="str">
            <v/>
          </cell>
        </row>
        <row r="166">
          <cell r="A166" t="str">
            <v/>
          </cell>
          <cell r="B166" t="str">
            <v/>
          </cell>
          <cell r="C166" t="str">
            <v/>
          </cell>
        </row>
        <row r="167">
          <cell r="A167" t="str">
            <v/>
          </cell>
          <cell r="B167" t="str">
            <v/>
          </cell>
          <cell r="C167" t="str">
            <v/>
          </cell>
        </row>
        <row r="168">
          <cell r="A168" t="str">
            <v/>
          </cell>
          <cell r="B168" t="str">
            <v/>
          </cell>
          <cell r="C168" t="str">
            <v/>
          </cell>
        </row>
        <row r="169">
          <cell r="A169" t="str">
            <v/>
          </cell>
          <cell r="B169" t="str">
            <v/>
          </cell>
          <cell r="C169" t="str">
            <v/>
          </cell>
        </row>
        <row r="170">
          <cell r="A170" t="str">
            <v/>
          </cell>
          <cell r="B170" t="str">
            <v/>
          </cell>
          <cell r="C170" t="str">
            <v/>
          </cell>
        </row>
        <row r="171">
          <cell r="A171" t="str">
            <v/>
          </cell>
          <cell r="B171" t="str">
            <v/>
          </cell>
          <cell r="C171" t="str">
            <v/>
          </cell>
        </row>
        <row r="172">
          <cell r="A172" t="str">
            <v/>
          </cell>
          <cell r="B172" t="str">
            <v/>
          </cell>
          <cell r="C172" t="str">
            <v/>
          </cell>
        </row>
        <row r="173">
          <cell r="A173" t="str">
            <v/>
          </cell>
          <cell r="B173" t="str">
            <v/>
          </cell>
          <cell r="C173" t="str">
            <v/>
          </cell>
        </row>
        <row r="174">
          <cell r="A174" t="str">
            <v/>
          </cell>
          <cell r="B174" t="str">
            <v/>
          </cell>
          <cell r="C174" t="str">
            <v/>
          </cell>
        </row>
        <row r="175">
          <cell r="A175" t="str">
            <v/>
          </cell>
          <cell r="B175" t="str">
            <v/>
          </cell>
          <cell r="C175" t="str">
            <v/>
          </cell>
        </row>
        <row r="176">
          <cell r="A176" t="str">
            <v/>
          </cell>
          <cell r="B176" t="str">
            <v/>
          </cell>
          <cell r="C176" t="str">
            <v/>
          </cell>
        </row>
        <row r="177">
          <cell r="A177" t="str">
            <v/>
          </cell>
          <cell r="B177" t="str">
            <v/>
          </cell>
          <cell r="C177" t="str">
            <v/>
          </cell>
        </row>
        <row r="178">
          <cell r="A178" t="str">
            <v/>
          </cell>
          <cell r="B178" t="str">
            <v/>
          </cell>
          <cell r="C178" t="str">
            <v/>
          </cell>
        </row>
        <row r="179">
          <cell r="A179" t="str">
            <v/>
          </cell>
          <cell r="B179" t="str">
            <v/>
          </cell>
          <cell r="C179" t="str">
            <v/>
          </cell>
        </row>
        <row r="180">
          <cell r="A180" t="str">
            <v/>
          </cell>
          <cell r="B180" t="str">
            <v/>
          </cell>
          <cell r="C180" t="str">
            <v/>
          </cell>
        </row>
        <row r="181">
          <cell r="A181" t="str">
            <v/>
          </cell>
          <cell r="B181" t="str">
            <v/>
          </cell>
          <cell r="C181" t="str">
            <v/>
          </cell>
        </row>
        <row r="182">
          <cell r="A182" t="str">
            <v/>
          </cell>
          <cell r="B182" t="str">
            <v/>
          </cell>
          <cell r="C182" t="str">
            <v/>
          </cell>
        </row>
        <row r="183">
          <cell r="A183" t="str">
            <v/>
          </cell>
          <cell r="B183" t="str">
            <v/>
          </cell>
          <cell r="C183" t="str">
            <v/>
          </cell>
        </row>
        <row r="184">
          <cell r="A184" t="str">
            <v/>
          </cell>
          <cell r="B184" t="str">
            <v/>
          </cell>
          <cell r="C184" t="str">
            <v/>
          </cell>
        </row>
        <row r="185">
          <cell r="A185" t="str">
            <v/>
          </cell>
          <cell r="B185" t="str">
            <v/>
          </cell>
          <cell r="C185" t="str">
            <v/>
          </cell>
        </row>
        <row r="186">
          <cell r="A186" t="str">
            <v/>
          </cell>
          <cell r="B186" t="str">
            <v/>
          </cell>
          <cell r="C186" t="str">
            <v/>
          </cell>
        </row>
        <row r="187">
          <cell r="A187" t="str">
            <v/>
          </cell>
          <cell r="B187" t="str">
            <v/>
          </cell>
          <cell r="C187" t="str">
            <v/>
          </cell>
        </row>
        <row r="188">
          <cell r="A188" t="str">
            <v/>
          </cell>
          <cell r="B188" t="str">
            <v/>
          </cell>
          <cell r="C188" t="str">
            <v/>
          </cell>
        </row>
        <row r="189">
          <cell r="A189" t="str">
            <v/>
          </cell>
          <cell r="B189" t="str">
            <v/>
          </cell>
          <cell r="C189" t="str">
            <v/>
          </cell>
        </row>
        <row r="190">
          <cell r="A190" t="str">
            <v/>
          </cell>
          <cell r="B190" t="str">
            <v/>
          </cell>
          <cell r="C190" t="str">
            <v/>
          </cell>
        </row>
        <row r="191">
          <cell r="A191" t="str">
            <v/>
          </cell>
          <cell r="B191" t="str">
            <v/>
          </cell>
          <cell r="C191" t="str">
            <v/>
          </cell>
        </row>
        <row r="192">
          <cell r="A192" t="str">
            <v/>
          </cell>
          <cell r="B192" t="str">
            <v/>
          </cell>
          <cell r="C192" t="str">
            <v/>
          </cell>
        </row>
        <row r="193">
          <cell r="A193" t="str">
            <v/>
          </cell>
          <cell r="B193" t="str">
            <v/>
          </cell>
          <cell r="C193" t="str">
            <v/>
          </cell>
        </row>
        <row r="194">
          <cell r="A194" t="str">
            <v/>
          </cell>
          <cell r="B194" t="str">
            <v/>
          </cell>
          <cell r="C194" t="str">
            <v/>
          </cell>
        </row>
        <row r="195">
          <cell r="A195" t="str">
            <v/>
          </cell>
          <cell r="B195" t="str">
            <v/>
          </cell>
          <cell r="C195" t="str">
            <v/>
          </cell>
        </row>
        <row r="196">
          <cell r="A196" t="str">
            <v/>
          </cell>
          <cell r="B196" t="str">
            <v/>
          </cell>
          <cell r="C196" t="str">
            <v/>
          </cell>
        </row>
        <row r="197">
          <cell r="A197" t="str">
            <v/>
          </cell>
          <cell r="B197" t="str">
            <v/>
          </cell>
          <cell r="C197" t="str">
            <v/>
          </cell>
        </row>
      </sheetData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D25"/>
  <sheetViews>
    <sheetView workbookViewId="0">
      <selection activeCell="B18" sqref="B18:C24"/>
    </sheetView>
  </sheetViews>
  <sheetFormatPr defaultColWidth="0" defaultRowHeight="15" zeroHeight="1"/>
  <cols>
    <col min="1" max="1" width="3.5703125" style="58" customWidth="1"/>
    <col min="2" max="2" width="27.42578125" style="58" customWidth="1"/>
    <col min="3" max="3" width="97.85546875" style="58" customWidth="1"/>
    <col min="4" max="4" width="3.5703125" style="58" customWidth="1"/>
    <col min="5" max="16384" width="9.140625" style="58" hidden="1"/>
  </cols>
  <sheetData>
    <row r="1" spans="1:4" ht="48.75" customHeight="1">
      <c r="A1" s="124"/>
      <c r="B1" s="124"/>
      <c r="C1" s="124"/>
      <c r="D1" s="124"/>
    </row>
    <row r="2" spans="1:4" ht="36" customHeight="1">
      <c r="A2" s="124"/>
      <c r="B2" s="125" t="s">
        <v>132</v>
      </c>
      <c r="C2" s="125"/>
      <c r="D2" s="124"/>
    </row>
    <row r="3" spans="1:4" ht="129" customHeight="1">
      <c r="A3" s="124"/>
      <c r="B3" s="126"/>
      <c r="C3" s="126"/>
      <c r="D3" s="124"/>
    </row>
    <row r="4" spans="1:4" ht="30.75" customHeight="1">
      <c r="A4" s="124"/>
      <c r="B4" s="127" t="s">
        <v>133</v>
      </c>
      <c r="C4" s="127"/>
      <c r="D4" s="124"/>
    </row>
    <row r="5" spans="1:4" ht="97.5" customHeight="1">
      <c r="A5" s="124"/>
      <c r="B5" s="128" t="s">
        <v>154</v>
      </c>
      <c r="C5" s="128"/>
      <c r="D5" s="124"/>
    </row>
    <row r="6" spans="1:4" ht="51.75" customHeight="1">
      <c r="A6" s="124"/>
      <c r="B6" s="129"/>
      <c r="C6" s="129"/>
      <c r="D6" s="124"/>
    </row>
    <row r="7" spans="1:4" ht="18.75">
      <c r="A7" s="124"/>
      <c r="B7" s="95" t="s">
        <v>134</v>
      </c>
      <c r="C7" s="96" t="s">
        <v>138</v>
      </c>
      <c r="D7" s="124"/>
    </row>
    <row r="8" spans="1:4" ht="18.75">
      <c r="A8" s="124"/>
      <c r="B8" s="95" t="s">
        <v>135</v>
      </c>
      <c r="C8" s="96" t="s">
        <v>136</v>
      </c>
      <c r="D8" s="124"/>
    </row>
    <row r="9" spans="1:4" ht="18.75">
      <c r="A9" s="124"/>
      <c r="B9" s="95" t="s">
        <v>137</v>
      </c>
      <c r="C9" s="97" t="s">
        <v>142</v>
      </c>
      <c r="D9" s="124"/>
    </row>
    <row r="10" spans="1:4" ht="18.75">
      <c r="A10" s="124"/>
      <c r="B10" s="95" t="s">
        <v>139</v>
      </c>
      <c r="C10" s="96" t="s">
        <v>140</v>
      </c>
      <c r="D10" s="124"/>
    </row>
    <row r="11" spans="1:4" ht="37.5">
      <c r="A11" s="124"/>
      <c r="B11" s="95" t="s">
        <v>141</v>
      </c>
      <c r="C11" s="96" t="s">
        <v>143</v>
      </c>
      <c r="D11" s="124"/>
    </row>
    <row r="12" spans="1:4" ht="18.75">
      <c r="A12" s="124"/>
      <c r="B12" s="95" t="s">
        <v>144</v>
      </c>
      <c r="C12" s="96" t="s">
        <v>146</v>
      </c>
      <c r="D12" s="124"/>
    </row>
    <row r="13" spans="1:4" ht="18.75">
      <c r="A13" s="124"/>
      <c r="B13" s="95" t="s">
        <v>145</v>
      </c>
      <c r="C13" s="96" t="s">
        <v>151</v>
      </c>
      <c r="D13" s="124"/>
    </row>
    <row r="14" spans="1:4" ht="18.75">
      <c r="A14" s="124"/>
      <c r="B14" s="95" t="s">
        <v>147</v>
      </c>
      <c r="C14" s="96" t="s">
        <v>148</v>
      </c>
      <c r="D14" s="124"/>
    </row>
    <row r="15" spans="1:4" ht="18.75">
      <c r="A15" s="124"/>
      <c r="B15" s="95" t="s">
        <v>126</v>
      </c>
      <c r="C15" s="96" t="s">
        <v>149</v>
      </c>
      <c r="D15" s="124"/>
    </row>
    <row r="16" spans="1:4" ht="37.5">
      <c r="A16" s="124"/>
      <c r="B16" s="95" t="s">
        <v>150</v>
      </c>
      <c r="C16" s="96" t="s">
        <v>152</v>
      </c>
      <c r="D16" s="124"/>
    </row>
    <row r="17" spans="1:4" ht="46.5">
      <c r="A17" s="124"/>
      <c r="B17" s="98" t="s">
        <v>153</v>
      </c>
      <c r="C17" s="99" t="s">
        <v>155</v>
      </c>
      <c r="D17" s="124"/>
    </row>
    <row r="18" spans="1:4" ht="18.75" customHeight="1">
      <c r="A18" s="124"/>
      <c r="B18" s="122"/>
      <c r="C18" s="122"/>
      <c r="D18" s="124"/>
    </row>
    <row r="19" spans="1:4" ht="18.75" customHeight="1">
      <c r="A19" s="124"/>
      <c r="B19" s="123"/>
      <c r="C19" s="123"/>
      <c r="D19" s="124"/>
    </row>
    <row r="20" spans="1:4" ht="18.75" customHeight="1">
      <c r="A20" s="124"/>
      <c r="B20" s="123"/>
      <c r="C20" s="123"/>
      <c r="D20" s="124"/>
    </row>
    <row r="21" spans="1:4" ht="18.75" customHeight="1">
      <c r="A21" s="124"/>
      <c r="B21" s="123"/>
      <c r="C21" s="123"/>
      <c r="D21" s="124"/>
    </row>
    <row r="22" spans="1:4" ht="18.75" customHeight="1">
      <c r="A22" s="124"/>
      <c r="B22" s="123"/>
      <c r="C22" s="123"/>
      <c r="D22" s="124"/>
    </row>
    <row r="23" spans="1:4" ht="18.75" customHeight="1">
      <c r="A23" s="124"/>
      <c r="B23" s="123"/>
      <c r="C23" s="123"/>
      <c r="D23" s="124"/>
    </row>
    <row r="24" spans="1:4" ht="34.5" customHeight="1">
      <c r="A24" s="124"/>
      <c r="B24" s="123"/>
      <c r="C24" s="123"/>
      <c r="D24" s="124"/>
    </row>
    <row r="25" spans="1:4" ht="18.75">
      <c r="A25" s="124"/>
      <c r="B25" s="124"/>
      <c r="C25" s="124"/>
      <c r="D25" s="124"/>
    </row>
  </sheetData>
  <sheetProtection password="FC12" sheet="1" objects="1" scenarios="1"/>
  <mergeCells count="10">
    <mergeCell ref="B18:C24"/>
    <mergeCell ref="A1:D1"/>
    <mergeCell ref="A2:A25"/>
    <mergeCell ref="D2:D25"/>
    <mergeCell ref="B25:C25"/>
    <mergeCell ref="B2:C2"/>
    <mergeCell ref="B3:C3"/>
    <mergeCell ref="B4:C4"/>
    <mergeCell ref="B5:C5"/>
    <mergeCell ref="B6:C6"/>
  </mergeCells>
  <pageMargins left="0.7" right="0.7" top="0.75" bottom="0.75" header="0.3" footer="0.3"/>
  <pageSetup scale="68" orientation="portrait" verticalDpi="0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>
  <sheetPr>
    <tabColor rgb="FFC00000"/>
  </sheetPr>
  <dimension ref="A1:J48"/>
  <sheetViews>
    <sheetView tabSelected="1" workbookViewId="0">
      <selection activeCell="H47" sqref="H47"/>
    </sheetView>
  </sheetViews>
  <sheetFormatPr defaultColWidth="0" defaultRowHeight="15" zeroHeight="1"/>
  <cols>
    <col min="1" max="1" width="1.7109375" customWidth="1"/>
    <col min="2" max="2" width="13" customWidth="1"/>
    <col min="3" max="4" width="28.85546875" customWidth="1"/>
    <col min="5" max="5" width="12.42578125" customWidth="1"/>
    <col min="6" max="6" width="1.42578125" customWidth="1"/>
    <col min="7" max="7" width="6.140625" customWidth="1"/>
    <col min="8" max="8" width="42.42578125" customWidth="1"/>
    <col min="9" max="9" width="43.85546875" customWidth="1"/>
    <col min="10" max="10" width="1.28515625" customWidth="1"/>
    <col min="11" max="16384" width="9.140625" hidden="1"/>
  </cols>
  <sheetData>
    <row r="1" spans="1:10" ht="30" customHeight="1">
      <c r="A1" s="135"/>
      <c r="B1" s="137" t="s">
        <v>0</v>
      </c>
      <c r="C1" s="137"/>
      <c r="D1" s="137"/>
      <c r="E1" s="137"/>
      <c r="F1" s="137"/>
      <c r="G1" s="137"/>
      <c r="H1" s="137"/>
      <c r="I1" s="137"/>
      <c r="J1" s="135"/>
    </row>
    <row r="2" spans="1:10" s="1" customFormat="1" ht="19.5" customHeight="1">
      <c r="A2" s="135"/>
      <c r="B2" s="16" t="s">
        <v>61</v>
      </c>
      <c r="C2" s="140" t="s">
        <v>58</v>
      </c>
      <c r="D2" s="140"/>
      <c r="E2" s="141"/>
      <c r="F2" s="135"/>
      <c r="G2" s="136" t="s">
        <v>103</v>
      </c>
      <c r="H2" s="136"/>
      <c r="I2" s="136"/>
      <c r="J2" s="135"/>
    </row>
    <row r="3" spans="1:10" s="1" customFormat="1" ht="19.5" customHeight="1">
      <c r="A3" s="135"/>
      <c r="B3" s="17" t="s">
        <v>62</v>
      </c>
      <c r="C3" s="32" t="s">
        <v>59</v>
      </c>
      <c r="D3" s="18" t="s">
        <v>64</v>
      </c>
      <c r="E3" s="33" t="s">
        <v>157</v>
      </c>
      <c r="F3" s="135"/>
      <c r="G3" s="39">
        <v>1</v>
      </c>
      <c r="H3" s="133" t="s">
        <v>101</v>
      </c>
      <c r="I3" s="133"/>
      <c r="J3" s="135"/>
    </row>
    <row r="4" spans="1:10" s="1" customFormat="1" ht="19.5" customHeight="1">
      <c r="A4" s="135"/>
      <c r="B4" s="17" t="s">
        <v>63</v>
      </c>
      <c r="C4" s="32" t="s">
        <v>60</v>
      </c>
      <c r="D4" s="18" t="s">
        <v>65</v>
      </c>
      <c r="E4" s="33">
        <v>21679</v>
      </c>
      <c r="F4" s="135"/>
      <c r="G4" s="14">
        <v>2</v>
      </c>
      <c r="H4" s="133" t="s">
        <v>102</v>
      </c>
      <c r="I4" s="133"/>
      <c r="J4" s="135"/>
    </row>
    <row r="5" spans="1:10" ht="19.5" customHeight="1">
      <c r="A5" s="135"/>
      <c r="B5" s="20" t="s">
        <v>77</v>
      </c>
      <c r="C5" s="146" t="s">
        <v>78</v>
      </c>
      <c r="D5" s="146"/>
      <c r="E5" s="146"/>
      <c r="F5" s="135"/>
      <c r="G5" s="134"/>
      <c r="H5" s="134"/>
      <c r="I5" s="134"/>
      <c r="J5" s="135"/>
    </row>
    <row r="6" spans="1:10" ht="24.75" customHeight="1">
      <c r="A6" s="135"/>
      <c r="B6" s="142" t="s">
        <v>1</v>
      </c>
      <c r="C6" s="143"/>
      <c r="D6" s="143"/>
      <c r="E6" s="144"/>
      <c r="F6" s="135"/>
      <c r="G6" s="134"/>
      <c r="H6" s="134"/>
      <c r="I6" s="134"/>
      <c r="J6" s="135"/>
    </row>
    <row r="7" spans="1:10" ht="18.75">
      <c r="A7" s="135"/>
      <c r="B7" s="5" t="s">
        <v>2</v>
      </c>
      <c r="C7" s="145" t="s">
        <v>3</v>
      </c>
      <c r="D7" s="145"/>
      <c r="E7" s="145"/>
      <c r="F7" s="135"/>
      <c r="G7" s="5" t="s">
        <v>2</v>
      </c>
      <c r="H7" s="5" t="s">
        <v>4</v>
      </c>
      <c r="I7" s="5" t="s">
        <v>5</v>
      </c>
      <c r="J7" s="135"/>
    </row>
    <row r="8" spans="1:10" ht="18.75" customHeight="1">
      <c r="A8" s="135"/>
      <c r="B8" s="112">
        <f>IF(C8="","",ROWS($C$5:C5))</f>
        <v>1</v>
      </c>
      <c r="C8" s="130" t="s">
        <v>38</v>
      </c>
      <c r="D8" s="131"/>
      <c r="E8" s="131"/>
      <c r="F8" s="135"/>
      <c r="G8" s="111">
        <f>IF(H8="","",ROWS($C$5:H5))</f>
        <v>1</v>
      </c>
      <c r="H8" s="34" t="s">
        <v>6</v>
      </c>
      <c r="I8" s="35" t="s">
        <v>21</v>
      </c>
      <c r="J8" s="135"/>
    </row>
    <row r="9" spans="1:10" ht="18.75" customHeight="1">
      <c r="A9" s="135"/>
      <c r="B9" s="112">
        <f>IF(C9="","",ROWS($C$5:C6))</f>
        <v>2</v>
      </c>
      <c r="C9" s="130" t="s">
        <v>79</v>
      </c>
      <c r="D9" s="131"/>
      <c r="E9" s="131"/>
      <c r="F9" s="135"/>
      <c r="G9" s="111">
        <f>IF(H9="","",ROWS($C$5:H6))</f>
        <v>2</v>
      </c>
      <c r="H9" s="36" t="s">
        <v>7</v>
      </c>
      <c r="I9" s="37" t="s">
        <v>21</v>
      </c>
      <c r="J9" s="135"/>
    </row>
    <row r="10" spans="1:10" ht="18.75" customHeight="1">
      <c r="A10" s="135"/>
      <c r="B10" s="112">
        <f>IF(C10="","",ROWS($C$5:C7))</f>
        <v>3</v>
      </c>
      <c r="C10" s="130" t="s">
        <v>41</v>
      </c>
      <c r="D10" s="131"/>
      <c r="E10" s="131"/>
      <c r="F10" s="135"/>
      <c r="G10" s="111">
        <f>IF(H10="","",ROWS($C$5:H7))</f>
        <v>3</v>
      </c>
      <c r="H10" s="36" t="s">
        <v>8</v>
      </c>
      <c r="I10" s="37" t="s">
        <v>22</v>
      </c>
      <c r="J10" s="135"/>
    </row>
    <row r="11" spans="1:10" ht="18.75" customHeight="1">
      <c r="A11" s="135"/>
      <c r="B11" s="112">
        <f>IF(C11="","",ROWS($C$5:C8))</f>
        <v>4</v>
      </c>
      <c r="C11" s="130" t="s">
        <v>39</v>
      </c>
      <c r="D11" s="131"/>
      <c r="E11" s="131"/>
      <c r="F11" s="135"/>
      <c r="G11" s="111">
        <f>IF(H11="","",ROWS($C$5:H8))</f>
        <v>4</v>
      </c>
      <c r="H11" s="36" t="s">
        <v>9</v>
      </c>
      <c r="I11" s="37" t="s">
        <v>22</v>
      </c>
      <c r="J11" s="135"/>
    </row>
    <row r="12" spans="1:10" ht="18.75" customHeight="1">
      <c r="A12" s="135"/>
      <c r="B12" s="112">
        <f>IF(C12="","",ROWS($C$5:C9))</f>
        <v>5</v>
      </c>
      <c r="C12" s="130" t="s">
        <v>40</v>
      </c>
      <c r="D12" s="131"/>
      <c r="E12" s="131"/>
      <c r="F12" s="135"/>
      <c r="G12" s="111">
        <f>IF(H12="","",ROWS($C$5:H9))</f>
        <v>5</v>
      </c>
      <c r="H12" s="36" t="s">
        <v>10</v>
      </c>
      <c r="I12" s="37" t="s">
        <v>22</v>
      </c>
      <c r="J12" s="135"/>
    </row>
    <row r="13" spans="1:10" ht="18.75" customHeight="1">
      <c r="A13" s="135"/>
      <c r="B13" s="112">
        <f>IF(C13="","",ROWS($C$5:C10))</f>
        <v>6</v>
      </c>
      <c r="C13" s="130" t="s">
        <v>80</v>
      </c>
      <c r="D13" s="131"/>
      <c r="E13" s="131"/>
      <c r="F13" s="135"/>
      <c r="G13" s="111">
        <f>IF(H13="","",ROWS($C$5:H10))</f>
        <v>6</v>
      </c>
      <c r="H13" s="36" t="s">
        <v>11</v>
      </c>
      <c r="I13" s="37" t="s">
        <v>22</v>
      </c>
      <c r="J13" s="135"/>
    </row>
    <row r="14" spans="1:10" ht="30">
      <c r="A14" s="135"/>
      <c r="B14" s="112" t="str">
        <f>IF(C14="","",ROWS($C$5:C11))</f>
        <v/>
      </c>
      <c r="C14" s="130"/>
      <c r="D14" s="131"/>
      <c r="E14" s="131"/>
      <c r="F14" s="135"/>
      <c r="G14" s="111">
        <f>IF(H14="","",ROWS($C$5:H11))</f>
        <v>7</v>
      </c>
      <c r="H14" s="36" t="s">
        <v>12</v>
      </c>
      <c r="I14" s="37" t="s">
        <v>23</v>
      </c>
      <c r="J14" s="135"/>
    </row>
    <row r="15" spans="1:10" ht="30">
      <c r="A15" s="135"/>
      <c r="B15" s="112" t="str">
        <f>IF(C15="","",ROWS($C$5:C12))</f>
        <v/>
      </c>
      <c r="C15" s="130"/>
      <c r="D15" s="131"/>
      <c r="E15" s="131"/>
      <c r="F15" s="135"/>
      <c r="G15" s="111">
        <f>IF(H15="","",ROWS($C$5:H12))</f>
        <v>8</v>
      </c>
      <c r="H15" s="36" t="s">
        <v>13</v>
      </c>
      <c r="I15" s="37" t="s">
        <v>24</v>
      </c>
      <c r="J15" s="135"/>
    </row>
    <row r="16" spans="1:10" ht="18.75">
      <c r="A16" s="135"/>
      <c r="B16" s="112" t="str">
        <f>IF(C16="","",ROWS($C$5:C13))</f>
        <v/>
      </c>
      <c r="C16" s="130"/>
      <c r="D16" s="131"/>
      <c r="E16" s="131"/>
      <c r="F16" s="135"/>
      <c r="G16" s="111">
        <f>IF(H16="","",ROWS($C$5:H13))</f>
        <v>9</v>
      </c>
      <c r="H16" s="36" t="s">
        <v>14</v>
      </c>
      <c r="I16" s="37" t="s">
        <v>25</v>
      </c>
      <c r="J16" s="135"/>
    </row>
    <row r="17" spans="1:10" ht="30">
      <c r="A17" s="135"/>
      <c r="B17" s="112" t="str">
        <f>IF(C17="","",ROWS($C$5:C14))</f>
        <v/>
      </c>
      <c r="C17" s="130"/>
      <c r="D17" s="131"/>
      <c r="E17" s="131"/>
      <c r="F17" s="135"/>
      <c r="G17" s="111">
        <f>IF(H17="","",ROWS($C$5:H14))</f>
        <v>10</v>
      </c>
      <c r="H17" s="36" t="s">
        <v>15</v>
      </c>
      <c r="I17" s="37" t="s">
        <v>26</v>
      </c>
      <c r="J17" s="135"/>
    </row>
    <row r="18" spans="1:10" ht="30">
      <c r="A18" s="135"/>
      <c r="B18" s="112" t="str">
        <f>IF(C18="","",ROWS($C$5:C15))</f>
        <v/>
      </c>
      <c r="C18" s="130"/>
      <c r="D18" s="131"/>
      <c r="E18" s="131"/>
      <c r="F18" s="135"/>
      <c r="G18" s="111">
        <f>IF(H18="","",ROWS($C$5:H15))</f>
        <v>11</v>
      </c>
      <c r="H18" s="36" t="s">
        <v>34</v>
      </c>
      <c r="I18" s="37" t="s">
        <v>26</v>
      </c>
      <c r="J18" s="135"/>
    </row>
    <row r="19" spans="1:10" ht="30">
      <c r="A19" s="135"/>
      <c r="B19" s="112" t="str">
        <f>IF(C19="","",ROWS($C$5:C16))</f>
        <v/>
      </c>
      <c r="C19" s="130"/>
      <c r="D19" s="131"/>
      <c r="E19" s="131"/>
      <c r="F19" s="135"/>
      <c r="G19" s="111">
        <f>IF(H19="","",ROWS($C$5:H16))</f>
        <v>12</v>
      </c>
      <c r="H19" s="36" t="s">
        <v>16</v>
      </c>
      <c r="I19" s="37" t="s">
        <v>26</v>
      </c>
      <c r="J19" s="135"/>
    </row>
    <row r="20" spans="1:10" ht="18.75">
      <c r="A20" s="135"/>
      <c r="B20" s="112" t="str">
        <f>IF(C20="","",ROWS($C$5:C17))</f>
        <v/>
      </c>
      <c r="C20" s="130"/>
      <c r="D20" s="131"/>
      <c r="E20" s="131"/>
      <c r="F20" s="135"/>
      <c r="G20" s="111">
        <f>IF(H20="","",ROWS($C$5:H17))</f>
        <v>13</v>
      </c>
      <c r="H20" s="36" t="s">
        <v>28</v>
      </c>
      <c r="I20" s="37" t="s">
        <v>27</v>
      </c>
      <c r="J20" s="135"/>
    </row>
    <row r="21" spans="1:10" ht="18.75">
      <c r="A21" s="135"/>
      <c r="B21" s="112" t="str">
        <f>IF(C21="","",ROWS($C$5:C18))</f>
        <v/>
      </c>
      <c r="C21" s="130"/>
      <c r="D21" s="131"/>
      <c r="E21" s="131"/>
      <c r="F21" s="135"/>
      <c r="G21" s="111">
        <f>IF(H21="","",ROWS($C$5:H18))</f>
        <v>14</v>
      </c>
      <c r="H21" s="36" t="s">
        <v>81</v>
      </c>
      <c r="I21" s="37" t="s">
        <v>27</v>
      </c>
      <c r="J21" s="135"/>
    </row>
    <row r="22" spans="1:10" ht="18.75">
      <c r="A22" s="135"/>
      <c r="B22" s="112" t="str">
        <f>IF(C22="","",ROWS($C$5:C19))</f>
        <v/>
      </c>
      <c r="C22" s="138"/>
      <c r="D22" s="139"/>
      <c r="E22" s="139"/>
      <c r="F22" s="135"/>
      <c r="G22" s="111">
        <f>IF(H22="","",ROWS($C$5:H19))</f>
        <v>15</v>
      </c>
      <c r="H22" s="36" t="s">
        <v>35</v>
      </c>
      <c r="I22" s="37" t="s">
        <v>27</v>
      </c>
      <c r="J22" s="135"/>
    </row>
    <row r="23" spans="1:10" ht="30">
      <c r="A23" s="135"/>
      <c r="B23" s="132" t="str">
        <f>IF(C23="","",ROWS($C$5:C20))</f>
        <v/>
      </c>
      <c r="C23" s="132"/>
      <c r="D23" s="132"/>
      <c r="E23" s="132"/>
      <c r="F23" s="135"/>
      <c r="G23" s="111">
        <f>IF(H23="","",ROWS($C$5:H20))</f>
        <v>16</v>
      </c>
      <c r="H23" s="36" t="s">
        <v>30</v>
      </c>
      <c r="I23" s="37" t="s">
        <v>29</v>
      </c>
      <c r="J23" s="135"/>
    </row>
    <row r="24" spans="1:10" ht="30">
      <c r="A24" s="135"/>
      <c r="B24" s="112" t="str">
        <f>IF(C24="","",ROWS($C$5:C21))</f>
        <v/>
      </c>
      <c r="C24" s="130"/>
      <c r="D24" s="131"/>
      <c r="E24" s="131"/>
      <c r="F24" s="135"/>
      <c r="G24" s="111">
        <f>IF(H24="","",ROWS($C$5:H21))</f>
        <v>17</v>
      </c>
      <c r="H24" s="36" t="s">
        <v>18</v>
      </c>
      <c r="I24" s="37" t="s">
        <v>29</v>
      </c>
      <c r="J24" s="135"/>
    </row>
    <row r="25" spans="1:10" ht="30">
      <c r="A25" s="135"/>
      <c r="B25" s="112" t="str">
        <f>IF(C25="","",ROWS($C$5:C22))</f>
        <v/>
      </c>
      <c r="C25" s="130"/>
      <c r="D25" s="131"/>
      <c r="E25" s="131"/>
      <c r="F25" s="135"/>
      <c r="G25" s="111">
        <f>IF(H25="","",ROWS($C$5:H22))</f>
        <v>18</v>
      </c>
      <c r="H25" s="36" t="s">
        <v>19</v>
      </c>
      <c r="I25" s="37" t="s">
        <v>29</v>
      </c>
      <c r="J25" s="135"/>
    </row>
    <row r="26" spans="1:10" ht="30.75" customHeight="1">
      <c r="A26" s="135"/>
      <c r="B26" s="112" t="str">
        <f>IF(C26="","",ROWS($C$5:C23))</f>
        <v/>
      </c>
      <c r="C26" s="130"/>
      <c r="D26" s="131"/>
      <c r="E26" s="131"/>
      <c r="F26" s="135"/>
      <c r="G26" s="111">
        <f>IF(H26="","",ROWS($C$5:H23))</f>
        <v>19</v>
      </c>
      <c r="H26" s="36" t="s">
        <v>20</v>
      </c>
      <c r="I26" s="37" t="s">
        <v>29</v>
      </c>
      <c r="J26" s="135"/>
    </row>
    <row r="27" spans="1:10" ht="30.75" customHeight="1">
      <c r="A27" s="135"/>
      <c r="B27" s="112" t="str">
        <f>IF(C27="","",ROWS($C$5:C24))</f>
        <v/>
      </c>
      <c r="C27" s="130"/>
      <c r="D27" s="131"/>
      <c r="E27" s="131"/>
      <c r="F27" s="135"/>
      <c r="G27" s="111">
        <f>IF(H27="","",ROWS($C$5:H24))</f>
        <v>20</v>
      </c>
      <c r="H27" s="36" t="s">
        <v>17</v>
      </c>
      <c r="I27" s="37" t="s">
        <v>27</v>
      </c>
      <c r="J27" s="135"/>
    </row>
    <row r="28" spans="1:10" ht="30.75" customHeight="1">
      <c r="A28" s="135"/>
      <c r="B28" s="112" t="str">
        <f>IF(C28="","",ROWS($C$5:C25))</f>
        <v/>
      </c>
      <c r="C28" s="130"/>
      <c r="D28" s="131"/>
      <c r="E28" s="131"/>
      <c r="F28" s="135"/>
      <c r="G28" s="111" t="str">
        <f>IF(H28="","",ROWS($C$5:H25))</f>
        <v/>
      </c>
      <c r="H28" s="36"/>
      <c r="I28" s="37"/>
      <c r="J28" s="135"/>
    </row>
    <row r="29" spans="1:10" ht="30.75" customHeight="1">
      <c r="A29" s="135"/>
      <c r="B29" s="112" t="str">
        <f>IF(C29="","",ROWS($C$5:C26))</f>
        <v/>
      </c>
      <c r="C29" s="130"/>
      <c r="D29" s="131"/>
      <c r="E29" s="131"/>
      <c r="F29" s="135"/>
      <c r="G29" s="111" t="str">
        <f>IF(H29="","",ROWS($C$5:H26))</f>
        <v/>
      </c>
      <c r="H29" s="36"/>
      <c r="I29" s="37"/>
      <c r="J29" s="135"/>
    </row>
    <row r="30" spans="1:10" ht="30.75" customHeight="1">
      <c r="A30" s="135"/>
      <c r="B30" s="112" t="str">
        <f>IF(C30="","",ROWS($C$5:C27))</f>
        <v/>
      </c>
      <c r="C30" s="130"/>
      <c r="D30" s="131"/>
      <c r="E30" s="131"/>
      <c r="F30" s="135"/>
      <c r="G30" s="111" t="str">
        <f>IF(H30="","",ROWS($C$5:H27))</f>
        <v/>
      </c>
      <c r="H30" s="36"/>
      <c r="I30" s="37"/>
      <c r="J30" s="135"/>
    </row>
    <row r="31" spans="1:10" ht="30.75" customHeight="1">
      <c r="A31" s="135"/>
      <c r="B31" s="112" t="str">
        <f>IF(C31="","",ROWS($C$5:C28))</f>
        <v/>
      </c>
      <c r="C31" s="130"/>
      <c r="D31" s="131"/>
      <c r="E31" s="131"/>
      <c r="F31" s="135"/>
      <c r="G31" s="111" t="str">
        <f>IF(H31="","",ROWS($C$5:H28))</f>
        <v/>
      </c>
      <c r="H31" s="36"/>
      <c r="I31" s="37"/>
      <c r="J31" s="135"/>
    </row>
    <row r="32" spans="1:10" ht="30.75" customHeight="1">
      <c r="A32" s="135"/>
      <c r="B32" s="112" t="str">
        <f>IF(C32="","",ROWS($C$5:C29))</f>
        <v/>
      </c>
      <c r="C32" s="130"/>
      <c r="D32" s="131"/>
      <c r="E32" s="131"/>
      <c r="F32" s="135"/>
      <c r="G32" s="111" t="str">
        <f>IF(H32="","",ROWS($C$5:H29))</f>
        <v/>
      </c>
      <c r="H32" s="36"/>
      <c r="I32" s="37"/>
      <c r="J32" s="135"/>
    </row>
    <row r="33" spans="1:10" ht="30.75" customHeight="1">
      <c r="A33" s="135"/>
      <c r="B33" s="112" t="str">
        <f>IF(C33="","",ROWS($C$5:C30))</f>
        <v/>
      </c>
      <c r="C33" s="130"/>
      <c r="D33" s="131"/>
      <c r="E33" s="131"/>
      <c r="F33" s="135"/>
      <c r="G33" s="111" t="str">
        <f>IF(H33="","",ROWS($C$5:H30))</f>
        <v/>
      </c>
      <c r="H33" s="36"/>
      <c r="I33" s="37"/>
      <c r="J33" s="135"/>
    </row>
    <row r="34" spans="1:10" ht="30.75" customHeight="1">
      <c r="A34" s="135"/>
      <c r="B34" s="112" t="str">
        <f>IF(C34="","",ROWS($C$5:C31))</f>
        <v/>
      </c>
      <c r="C34" s="130"/>
      <c r="D34" s="131"/>
      <c r="E34" s="131"/>
      <c r="F34" s="135"/>
      <c r="G34" s="111" t="str">
        <f>IF(H34="","",ROWS($C$5:H31))</f>
        <v/>
      </c>
      <c r="H34" s="36"/>
      <c r="I34" s="37"/>
      <c r="J34" s="135"/>
    </row>
    <row r="35" spans="1:10" ht="30.75" customHeight="1">
      <c r="A35" s="135"/>
      <c r="B35" s="112" t="str">
        <f>IF(C35="","",ROWS($C$5:C32))</f>
        <v/>
      </c>
      <c r="C35" s="130"/>
      <c r="D35" s="131"/>
      <c r="E35" s="131"/>
      <c r="F35" s="135"/>
      <c r="G35" s="111" t="str">
        <f>IF(H35="","",ROWS($C$5:H32))</f>
        <v/>
      </c>
      <c r="H35" s="36"/>
      <c r="I35" s="37"/>
      <c r="J35" s="135"/>
    </row>
    <row r="36" spans="1:10" ht="30.75" customHeight="1">
      <c r="A36" s="135"/>
      <c r="B36" s="112" t="str">
        <f>IF(C36="","",ROWS($C$5:C33))</f>
        <v/>
      </c>
      <c r="C36" s="130"/>
      <c r="D36" s="131"/>
      <c r="E36" s="131"/>
      <c r="F36" s="135"/>
      <c r="G36" s="111" t="str">
        <f>IF(H36="","",ROWS($C$5:H33))</f>
        <v/>
      </c>
      <c r="H36" s="36"/>
      <c r="I36" s="37"/>
      <c r="J36" s="135"/>
    </row>
    <row r="37" spans="1:10" ht="30.75" customHeight="1">
      <c r="A37" s="135"/>
      <c r="B37" s="112" t="str">
        <f>IF(C37="","",ROWS($C$5:C34))</f>
        <v/>
      </c>
      <c r="C37" s="130"/>
      <c r="D37" s="131"/>
      <c r="E37" s="131"/>
      <c r="F37" s="135"/>
      <c r="G37" s="111" t="str">
        <f>IF(H37="","",ROWS($C$5:H34))</f>
        <v/>
      </c>
      <c r="H37" s="36"/>
      <c r="I37" s="37"/>
      <c r="J37" s="135"/>
    </row>
    <row r="38" spans="1:10" ht="30.75" customHeight="1">
      <c r="A38" s="135"/>
      <c r="B38" s="112" t="str">
        <f>IF(C38="","",ROWS($C$5:C35))</f>
        <v/>
      </c>
      <c r="C38" s="130"/>
      <c r="D38" s="131"/>
      <c r="E38" s="131"/>
      <c r="F38" s="135"/>
      <c r="G38" s="111" t="str">
        <f>IF(H38="","",ROWS($C$5:H35))</f>
        <v/>
      </c>
      <c r="H38" s="36"/>
      <c r="I38" s="37"/>
      <c r="J38" s="135"/>
    </row>
    <row r="39" spans="1:10" ht="30.75" customHeight="1">
      <c r="A39" s="135"/>
      <c r="B39" s="112" t="str">
        <f>IF(C39="","",ROWS($C$5:C36))</f>
        <v/>
      </c>
      <c r="C39" s="130"/>
      <c r="D39" s="131"/>
      <c r="E39" s="131"/>
      <c r="F39" s="135"/>
      <c r="G39" s="111" t="str">
        <f>IF(H39="","",ROWS($C$5:H36))</f>
        <v/>
      </c>
      <c r="H39" s="36"/>
      <c r="I39" s="37"/>
      <c r="J39" s="135"/>
    </row>
    <row r="40" spans="1:10" ht="30.75" customHeight="1">
      <c r="A40" s="135"/>
      <c r="B40" s="112" t="str">
        <f>IF(C40="","",ROWS($C$5:C37))</f>
        <v/>
      </c>
      <c r="C40" s="130"/>
      <c r="D40" s="131"/>
      <c r="E40" s="131"/>
      <c r="F40" s="135"/>
      <c r="G40" s="111" t="str">
        <f>IF(H40="","",ROWS($C$5:H37))</f>
        <v/>
      </c>
      <c r="H40" s="36"/>
      <c r="I40" s="37"/>
      <c r="J40" s="135"/>
    </row>
    <row r="41" spans="1:10" ht="30.75" customHeight="1">
      <c r="A41" s="135"/>
      <c r="B41" s="112" t="str">
        <f>IF(C41="","",ROWS($C$5:C38))</f>
        <v/>
      </c>
      <c r="C41" s="130"/>
      <c r="D41" s="131"/>
      <c r="E41" s="131"/>
      <c r="F41" s="135"/>
      <c r="G41" s="111" t="str">
        <f>IF(H41="","",ROWS($C$5:H38))</f>
        <v/>
      </c>
      <c r="H41" s="36"/>
      <c r="I41" s="37"/>
      <c r="J41" s="135"/>
    </row>
    <row r="42" spans="1:10" ht="30.75" customHeight="1">
      <c r="A42" s="135"/>
      <c r="B42" s="112" t="str">
        <f>IF(C42="","",ROWS($C$5:C39))</f>
        <v/>
      </c>
      <c r="C42" s="130"/>
      <c r="D42" s="131"/>
      <c r="E42" s="131"/>
      <c r="F42" s="135"/>
      <c r="G42" s="111" t="str">
        <f>IF(H42="","",ROWS($C$5:H39))</f>
        <v/>
      </c>
      <c r="H42" s="36"/>
      <c r="I42" s="37"/>
      <c r="J42" s="135"/>
    </row>
    <row r="43" spans="1:10" ht="30.75" customHeight="1">
      <c r="A43" s="135"/>
      <c r="B43" s="112" t="str">
        <f>IF(C43="","",ROWS($C$5:C40))</f>
        <v/>
      </c>
      <c r="C43" s="130"/>
      <c r="D43" s="131"/>
      <c r="E43" s="131"/>
      <c r="F43" s="135"/>
      <c r="G43" s="111" t="str">
        <f>IF(H43="","",ROWS($C$5:H40))</f>
        <v/>
      </c>
      <c r="H43" s="36"/>
      <c r="I43" s="37"/>
      <c r="J43" s="135"/>
    </row>
    <row r="44" spans="1:10" ht="30.75" customHeight="1">
      <c r="A44" s="135"/>
      <c r="B44" s="112" t="str">
        <f>IF(C44="","",ROWS($C$5:C41))</f>
        <v/>
      </c>
      <c r="C44" s="130"/>
      <c r="D44" s="131"/>
      <c r="E44" s="131"/>
      <c r="F44" s="135"/>
      <c r="G44" s="111" t="str">
        <f>IF(H44="","",ROWS($C$5:H41))</f>
        <v/>
      </c>
      <c r="H44" s="36"/>
      <c r="I44" s="37"/>
      <c r="J44" s="135"/>
    </row>
    <row r="45" spans="1:10" ht="30.75" customHeight="1">
      <c r="A45" s="135"/>
      <c r="B45" s="112" t="str">
        <f>IF(C45="","",ROWS($C$5:C42))</f>
        <v/>
      </c>
      <c r="C45" s="130"/>
      <c r="D45" s="131"/>
      <c r="E45" s="131"/>
      <c r="F45" s="135"/>
      <c r="G45" s="111" t="str">
        <f>IF(H45="","",ROWS($C$5:H42))</f>
        <v/>
      </c>
      <c r="H45" s="36"/>
      <c r="I45" s="37"/>
      <c r="J45" s="135"/>
    </row>
    <row r="46" spans="1:10" ht="30.75" customHeight="1">
      <c r="A46" s="135"/>
      <c r="B46" s="112" t="str">
        <f>IF(C46="","",ROWS($C$5:C43))</f>
        <v/>
      </c>
      <c r="C46" s="130"/>
      <c r="D46" s="131"/>
      <c r="E46" s="131"/>
      <c r="F46" s="135"/>
      <c r="G46" s="111" t="str">
        <f>IF(H46="","",ROWS($C$5:H43))</f>
        <v/>
      </c>
      <c r="H46" s="36"/>
      <c r="I46" s="37"/>
      <c r="J46" s="135"/>
    </row>
    <row r="47" spans="1:10" ht="30.75" customHeight="1">
      <c r="A47" s="135"/>
      <c r="B47" s="112" t="str">
        <f>IF(C47="","",ROWS($C$5:C44))</f>
        <v/>
      </c>
      <c r="C47" s="130"/>
      <c r="D47" s="131"/>
      <c r="E47" s="131"/>
      <c r="F47" s="135"/>
      <c r="G47" s="111" t="str">
        <f>IF(H47="","",ROWS($C$5:H44))</f>
        <v/>
      </c>
      <c r="H47" s="36"/>
      <c r="I47" s="37"/>
      <c r="J47" s="135"/>
    </row>
    <row r="48" spans="1:10" ht="9" customHeight="1">
      <c r="A48" s="135"/>
      <c r="B48" s="135"/>
      <c r="C48" s="135"/>
      <c r="D48" s="135"/>
      <c r="E48" s="135"/>
      <c r="F48" s="135"/>
      <c r="G48" s="6"/>
      <c r="H48" s="6"/>
      <c r="I48" s="6"/>
      <c r="J48" s="135"/>
    </row>
  </sheetData>
  <sheetProtection password="FC12" sheet="1" objects="1" scenarios="1"/>
  <mergeCells count="53">
    <mergeCell ref="C12:E12"/>
    <mergeCell ref="C2:E2"/>
    <mergeCell ref="B6:E6"/>
    <mergeCell ref="C7:E7"/>
    <mergeCell ref="C8:E8"/>
    <mergeCell ref="C9:E9"/>
    <mergeCell ref="C10:E10"/>
    <mergeCell ref="C11:E11"/>
    <mergeCell ref="C5:E5"/>
    <mergeCell ref="C13:E13"/>
    <mergeCell ref="C26:E26"/>
    <mergeCell ref="C47:E47"/>
    <mergeCell ref="C16:E16"/>
    <mergeCell ref="C17:E17"/>
    <mergeCell ref="C18:E18"/>
    <mergeCell ref="C19:E19"/>
    <mergeCell ref="C24:E24"/>
    <mergeCell ref="C25:E25"/>
    <mergeCell ref="C20:E20"/>
    <mergeCell ref="C21:E21"/>
    <mergeCell ref="C22:E22"/>
    <mergeCell ref="C28:E28"/>
    <mergeCell ref="C29:E29"/>
    <mergeCell ref="C30:E30"/>
    <mergeCell ref="H3:I3"/>
    <mergeCell ref="H4:I4"/>
    <mergeCell ref="G5:I6"/>
    <mergeCell ref="J1:J48"/>
    <mergeCell ref="F2:F47"/>
    <mergeCell ref="A48:F48"/>
    <mergeCell ref="G2:I2"/>
    <mergeCell ref="B1:I1"/>
    <mergeCell ref="C27:E27"/>
    <mergeCell ref="C43:E43"/>
    <mergeCell ref="C44:E44"/>
    <mergeCell ref="C45:E45"/>
    <mergeCell ref="A1:A47"/>
    <mergeCell ref="C46:E46"/>
    <mergeCell ref="C14:E14"/>
    <mergeCell ref="C15:E15"/>
    <mergeCell ref="C41:E41"/>
    <mergeCell ref="C42:E42"/>
    <mergeCell ref="B23:E23"/>
    <mergeCell ref="C36:E36"/>
    <mergeCell ref="C37:E37"/>
    <mergeCell ref="C38:E38"/>
    <mergeCell ref="C39:E39"/>
    <mergeCell ref="C40:E40"/>
    <mergeCell ref="C31:E31"/>
    <mergeCell ref="C32:E32"/>
    <mergeCell ref="C33:E33"/>
    <mergeCell ref="C34:E34"/>
    <mergeCell ref="C35:E35"/>
  </mergeCells>
  <pageMargins left="0.37" right="0.31" top="0.33" bottom="0.28999999999999998" header="0.3" footer="0.3"/>
  <pageSetup scale="73" orientation="landscape" verticalDpi="0" r:id="rId1"/>
  <headerFooter>
    <oddFooter>&amp;C&amp;"Arial Black,Regular"RAJTEACHERS.NET</oddFooter>
  </headerFooter>
  <drawing r:id="rId2"/>
</worksheet>
</file>

<file path=xl/worksheets/sheet3.xml><?xml version="1.0" encoding="utf-8"?>
<worksheet xmlns="http://schemas.openxmlformats.org/spreadsheetml/2006/main" xmlns:r="http://schemas.openxmlformats.org/officeDocument/2006/relationships">
  <sheetPr>
    <tabColor rgb="FF00B050"/>
  </sheetPr>
  <dimension ref="A1:AQ26"/>
  <sheetViews>
    <sheetView workbookViewId="0">
      <selection activeCell="Y4" sqref="Y4"/>
    </sheetView>
  </sheetViews>
  <sheetFormatPr defaultColWidth="9.140625" defaultRowHeight="15" zeroHeight="1"/>
  <cols>
    <col min="1" max="1" width="4.42578125" customWidth="1"/>
    <col min="2" max="2" width="34.42578125" customWidth="1"/>
    <col min="3" max="3" width="9.5703125" customWidth="1"/>
    <col min="4" max="4" width="9" customWidth="1"/>
    <col min="5" max="5" width="7.7109375" customWidth="1"/>
    <col min="6" max="6" width="9.7109375" customWidth="1"/>
    <col min="7" max="7" width="7.42578125" customWidth="1"/>
    <col min="8" max="8" width="9.85546875" customWidth="1"/>
    <col min="9" max="10" width="10.28515625" customWidth="1"/>
    <col min="11" max="11" width="8.85546875" customWidth="1"/>
    <col min="12" max="13" width="9.140625" customWidth="1"/>
    <col min="14" max="14" width="8.7109375" customWidth="1"/>
    <col min="15" max="15" width="14.28515625" customWidth="1"/>
    <col min="16" max="17" width="9.140625" customWidth="1"/>
    <col min="18" max="18" width="14.42578125" customWidth="1"/>
    <col min="19" max="19" width="12.5703125" customWidth="1"/>
    <col min="20" max="20" width="14.85546875" customWidth="1"/>
    <col min="21" max="21" width="15.28515625" customWidth="1"/>
    <col min="22" max="22" width="11.42578125" customWidth="1"/>
    <col min="23" max="34" width="9.85546875" customWidth="1"/>
    <col min="35" max="42" width="7.85546875" customWidth="1"/>
    <col min="43" max="43" width="12.140625" customWidth="1"/>
  </cols>
  <sheetData>
    <row r="1" spans="1:43" ht="27.75">
      <c r="A1" s="116" t="str">
        <f>CONCATENATE(MASTER!B2," ",MASTER!C2," ",MASTER!B3," ",MASTER!C3," ",MASTER!B4," ",MASTER!C4)</f>
        <v>dk;kZy; jktdh; mPp ek/;fed fo|ky;] xksj/kuiqjk CykWd vV# ftyk ckjka</v>
      </c>
      <c r="B1" s="117"/>
      <c r="C1" s="117"/>
      <c r="D1" s="117"/>
      <c r="E1" s="117"/>
      <c r="F1" s="117"/>
      <c r="G1" s="117"/>
      <c r="H1" s="117"/>
      <c r="I1" s="117"/>
      <c r="J1" s="117"/>
      <c r="K1" s="117"/>
      <c r="L1" s="117"/>
      <c r="M1" s="117"/>
      <c r="N1" s="117"/>
      <c r="O1" s="117"/>
      <c r="P1" s="117"/>
      <c r="Q1" s="117"/>
      <c r="R1" s="117"/>
      <c r="S1" s="117"/>
      <c r="T1" s="117"/>
      <c r="U1" s="117"/>
      <c r="V1" s="117"/>
      <c r="W1" s="117"/>
      <c r="X1" s="117"/>
      <c r="Y1" s="117"/>
      <c r="Z1" s="117"/>
      <c r="AA1" s="117"/>
      <c r="AB1" s="117"/>
      <c r="AC1" s="117"/>
      <c r="AD1" s="117"/>
      <c r="AE1" s="117"/>
      <c r="AF1" s="117"/>
      <c r="AG1" s="117"/>
      <c r="AH1" s="117"/>
      <c r="AI1" s="117"/>
      <c r="AJ1" s="117"/>
      <c r="AK1" s="117"/>
      <c r="AL1" s="117"/>
      <c r="AM1" s="117"/>
      <c r="AN1" s="117"/>
      <c r="AO1" s="117"/>
      <c r="AP1" s="117"/>
      <c r="AQ1" s="118"/>
    </row>
    <row r="2" spans="1:43" ht="26.25">
      <c r="A2" s="152" t="s">
        <v>45</v>
      </c>
      <c r="B2" s="153"/>
      <c r="C2" s="153"/>
      <c r="D2" s="153"/>
      <c r="E2" s="153"/>
      <c r="F2" s="153"/>
      <c r="G2" s="153"/>
      <c r="H2" s="153"/>
      <c r="I2" s="153"/>
      <c r="J2" s="154" t="s">
        <v>31</v>
      </c>
      <c r="K2" s="154"/>
      <c r="L2" s="154"/>
      <c r="M2" s="154"/>
      <c r="N2" s="154"/>
      <c r="O2" s="154"/>
      <c r="P2" s="154"/>
      <c r="Q2" s="154"/>
      <c r="R2" s="154"/>
      <c r="S2" s="154"/>
      <c r="T2" s="40"/>
      <c r="U2" s="40"/>
      <c r="V2" s="40"/>
      <c r="W2" s="40"/>
      <c r="X2" s="40"/>
      <c r="Y2" s="40"/>
      <c r="Z2" s="40"/>
      <c r="AA2" s="40"/>
      <c r="AB2" s="40"/>
      <c r="AC2" s="40"/>
      <c r="AD2" s="40"/>
      <c r="AE2" s="40"/>
      <c r="AF2" s="40"/>
      <c r="AG2" s="40"/>
      <c r="AH2" s="40"/>
      <c r="AI2" s="40"/>
      <c r="AJ2" s="40"/>
      <c r="AK2" s="40"/>
      <c r="AL2" s="40"/>
      <c r="AM2" s="40"/>
      <c r="AN2" s="40"/>
      <c r="AO2" s="40"/>
      <c r="AP2" s="40"/>
      <c r="AQ2" s="41"/>
    </row>
    <row r="3" spans="1:43" ht="26.25" customHeight="1">
      <c r="A3" s="155" t="s">
        <v>32</v>
      </c>
      <c r="B3" s="156" t="s">
        <v>33</v>
      </c>
      <c r="C3" s="113" t="s">
        <v>46</v>
      </c>
      <c r="D3" s="114"/>
      <c r="E3" s="114"/>
      <c r="F3" s="114"/>
      <c r="G3" s="114"/>
      <c r="H3" s="114"/>
      <c r="I3" s="114"/>
      <c r="J3" s="114"/>
      <c r="K3" s="114"/>
      <c r="L3" s="114"/>
      <c r="M3" s="114"/>
      <c r="N3" s="114"/>
      <c r="O3" s="114"/>
      <c r="P3" s="114"/>
      <c r="Q3" s="114"/>
      <c r="R3" s="114"/>
      <c r="S3" s="114"/>
      <c r="T3" s="114"/>
      <c r="U3" s="114"/>
      <c r="V3" s="114"/>
      <c r="W3" s="114"/>
      <c r="X3" s="114"/>
      <c r="Y3" s="114"/>
      <c r="Z3" s="114"/>
      <c r="AA3" s="114"/>
      <c r="AB3" s="114"/>
      <c r="AC3" s="114"/>
      <c r="AD3" s="114"/>
      <c r="AE3" s="114"/>
      <c r="AF3" s="114"/>
      <c r="AG3" s="114"/>
      <c r="AH3" s="114"/>
      <c r="AI3" s="114"/>
      <c r="AJ3" s="114"/>
      <c r="AK3" s="114"/>
      <c r="AL3" s="114"/>
      <c r="AM3" s="114"/>
      <c r="AN3" s="114"/>
      <c r="AO3" s="114"/>
      <c r="AP3" s="114"/>
      <c r="AQ3" s="115"/>
    </row>
    <row r="4" spans="1:43" s="7" customFormat="1" ht="54" customHeight="1">
      <c r="A4" s="155"/>
      <c r="B4" s="156"/>
      <c r="C4" s="26" t="str">
        <f>MASTER!H8</f>
        <v>CSG SEC. GRANT</v>
      </c>
      <c r="D4" s="26" t="str">
        <f>MASTER!H9</f>
        <v>CSG ELE.GRANT</v>
      </c>
      <c r="E4" s="26" t="str">
        <f>MASTER!H10</f>
        <v>CRC GRANT</v>
      </c>
      <c r="F4" s="42" t="str">
        <f>MASTER!H11</f>
        <v>MEETING AND TA GRANT</v>
      </c>
      <c r="G4" s="42" t="str">
        <f>MASTER!H12</f>
        <v>TLM GRANT</v>
      </c>
      <c r="H4" s="42" t="str">
        <f>MASTER!H13</f>
        <v>MOBILITY SPOT GRANT</v>
      </c>
      <c r="I4" s="42" t="str">
        <f>MASTER!H14</f>
        <v>SEONDARY SPORTS GRANT</v>
      </c>
      <c r="J4" s="42" t="str">
        <f>MASTER!H15</f>
        <v>ELEMENTRY SPORTS GRANT</v>
      </c>
      <c r="K4" s="42" t="str">
        <f>MASTER!H16</f>
        <v>PEEO OLYMPIC GRANT</v>
      </c>
      <c r="L4" s="42" t="str">
        <f>MASTER!H17</f>
        <v>SAMUDAYIK JAGRATI</v>
      </c>
      <c r="M4" s="42" t="str">
        <f>MASTER!H18</f>
        <v>APNI LADO GRANT</v>
      </c>
      <c r="N4" s="42" t="str">
        <f>MASTER!H19</f>
        <v>BAAL SAMAROH</v>
      </c>
      <c r="O4" s="42" t="str">
        <f>MASTER!H20</f>
        <v>SPORT FOR MODAL GREEN SCHOOL GRANT</v>
      </c>
      <c r="P4" s="42" t="str">
        <f>MASTER!H21</f>
        <v>SAMAGRA VIKAS EVAM PARYAVARAN</v>
      </c>
      <c r="Q4" s="42" t="str">
        <f>MASTER!H22</f>
        <v>VOULENTERS TRAINING</v>
      </c>
      <c r="R4" s="42" t="str">
        <f>MASTER!H23</f>
        <v>EK BHARAT SURAKSHIT BHARAT ACTIVITY</v>
      </c>
      <c r="S4" s="42" t="str">
        <f>MASTER!H24</f>
        <v>GENDOR ACTIVITY KISHORI MELA</v>
      </c>
      <c r="T4" s="42" t="str">
        <f>MASTER!H25</f>
        <v>GENDOR ACTIVITY SURKSHA AVAM DIGITAL LEARNING</v>
      </c>
      <c r="U4" s="42" t="str">
        <f>MASTER!H26</f>
        <v>GENDOR ACTIVITY VIDHYALAY EVAM VATAVARAN</v>
      </c>
      <c r="V4" s="42" t="str">
        <f>MASTER!H27</f>
        <v>VOCATIONAL EDUCATION</v>
      </c>
      <c r="W4" s="42">
        <f>MASTER!H28</f>
        <v>0</v>
      </c>
      <c r="X4" s="42">
        <f>MASTER!H29</f>
        <v>0</v>
      </c>
      <c r="Y4" s="42">
        <f>MASTER!H30</f>
        <v>0</v>
      </c>
      <c r="Z4" s="42">
        <f>MASTER!H31</f>
        <v>0</v>
      </c>
      <c r="AA4" s="42">
        <f>MASTER!H32</f>
        <v>0</v>
      </c>
      <c r="AB4" s="42">
        <f>MASTER!H33</f>
        <v>0</v>
      </c>
      <c r="AC4" s="42">
        <f>MASTER!H34</f>
        <v>0</v>
      </c>
      <c r="AD4" s="42">
        <f>MASTER!H35</f>
        <v>0</v>
      </c>
      <c r="AE4" s="42">
        <f>MASTER!H36</f>
        <v>0</v>
      </c>
      <c r="AF4" s="42">
        <f>MASTER!H37</f>
        <v>0</v>
      </c>
      <c r="AG4" s="42">
        <f>MASTER!H38</f>
        <v>0</v>
      </c>
      <c r="AH4" s="42">
        <f>MASTER!H39</f>
        <v>0</v>
      </c>
      <c r="AI4" s="42">
        <f>MASTER!H40</f>
        <v>0</v>
      </c>
      <c r="AJ4" s="42">
        <f>MASTER!H41</f>
        <v>0</v>
      </c>
      <c r="AK4" s="42">
        <f>MASTER!H42</f>
        <v>0</v>
      </c>
      <c r="AL4" s="42">
        <f>MASTER!H43</f>
        <v>0</v>
      </c>
      <c r="AM4" s="42">
        <f>MASTER!H44</f>
        <v>0</v>
      </c>
      <c r="AN4" s="42">
        <f>MASTER!H45</f>
        <v>0</v>
      </c>
      <c r="AO4" s="42">
        <f>MASTER!H46</f>
        <v>0</v>
      </c>
      <c r="AP4" s="42">
        <f>MASTER!H47</f>
        <v>0</v>
      </c>
      <c r="AQ4" s="43" t="s">
        <v>36</v>
      </c>
    </row>
    <row r="5" spans="1:43" s="7" customFormat="1" ht="21" customHeight="1">
      <c r="A5" s="157" t="s">
        <v>77</v>
      </c>
      <c r="B5" s="158"/>
      <c r="C5" s="110">
        <v>1</v>
      </c>
      <c r="D5" s="110">
        <v>2</v>
      </c>
      <c r="E5" s="110">
        <v>3</v>
      </c>
      <c r="F5" s="110">
        <v>4</v>
      </c>
      <c r="G5" s="110">
        <v>5</v>
      </c>
      <c r="H5" s="110">
        <v>6</v>
      </c>
      <c r="I5" s="110">
        <v>7</v>
      </c>
      <c r="J5" s="110">
        <v>8</v>
      </c>
      <c r="K5" s="110">
        <v>9</v>
      </c>
      <c r="L5" s="110">
        <v>10</v>
      </c>
      <c r="M5" s="110">
        <v>11</v>
      </c>
      <c r="N5" s="110">
        <v>12</v>
      </c>
      <c r="O5" s="110">
        <v>13</v>
      </c>
      <c r="P5" s="110">
        <v>14</v>
      </c>
      <c r="Q5" s="110">
        <v>15</v>
      </c>
      <c r="R5" s="110">
        <v>16</v>
      </c>
      <c r="S5" s="110">
        <v>17</v>
      </c>
      <c r="T5" s="110">
        <v>18</v>
      </c>
      <c r="U5" s="110">
        <v>19</v>
      </c>
      <c r="V5" s="110">
        <v>20</v>
      </c>
      <c r="W5" s="110">
        <v>21</v>
      </c>
      <c r="X5" s="110">
        <v>22</v>
      </c>
      <c r="Y5" s="110">
        <v>23</v>
      </c>
      <c r="Z5" s="110">
        <v>24</v>
      </c>
      <c r="AA5" s="110">
        <v>25</v>
      </c>
      <c r="AB5" s="110">
        <v>26</v>
      </c>
      <c r="AC5" s="110">
        <v>27</v>
      </c>
      <c r="AD5" s="110">
        <v>28</v>
      </c>
      <c r="AE5" s="110">
        <v>29</v>
      </c>
      <c r="AF5" s="110">
        <v>30</v>
      </c>
      <c r="AG5" s="110">
        <v>31</v>
      </c>
      <c r="AH5" s="110">
        <v>32</v>
      </c>
      <c r="AI5" s="110">
        <v>33</v>
      </c>
      <c r="AJ5" s="110">
        <v>34</v>
      </c>
      <c r="AK5" s="110">
        <v>35</v>
      </c>
      <c r="AL5" s="110">
        <v>36</v>
      </c>
      <c r="AM5" s="110">
        <v>37</v>
      </c>
      <c r="AN5" s="110">
        <v>38</v>
      </c>
      <c r="AO5" s="110">
        <v>39</v>
      </c>
      <c r="AP5" s="110">
        <v>40</v>
      </c>
      <c r="AQ5" s="43"/>
    </row>
    <row r="6" spans="1:43" ht="40.5" customHeight="1">
      <c r="A6" s="24">
        <v>1</v>
      </c>
      <c r="B6" s="44" t="str">
        <f>MASTER!C5</f>
        <v>GOVT SR. SECONDARY SCHOOL, GORDHANPURA</v>
      </c>
      <c r="C6" s="45">
        <v>50000</v>
      </c>
      <c r="D6" s="45">
        <v>0</v>
      </c>
      <c r="E6" s="45">
        <v>15000</v>
      </c>
      <c r="F6" s="45">
        <v>5000</v>
      </c>
      <c r="G6" s="45">
        <v>1000</v>
      </c>
      <c r="H6" s="45">
        <v>1000</v>
      </c>
      <c r="I6" s="45">
        <v>25000</v>
      </c>
      <c r="J6" s="45">
        <v>0</v>
      </c>
      <c r="K6" s="45">
        <v>9150</v>
      </c>
      <c r="L6" s="45">
        <v>300</v>
      </c>
      <c r="M6" s="45">
        <v>200</v>
      </c>
      <c r="N6" s="45">
        <v>200</v>
      </c>
      <c r="O6" s="45">
        <v>0</v>
      </c>
      <c r="P6" s="45">
        <v>0</v>
      </c>
      <c r="Q6" s="45">
        <v>640</v>
      </c>
      <c r="R6" s="45">
        <v>500</v>
      </c>
      <c r="S6" s="45">
        <v>4500</v>
      </c>
      <c r="T6" s="45">
        <v>500</v>
      </c>
      <c r="U6" s="45">
        <v>1000</v>
      </c>
      <c r="V6" s="45">
        <v>0</v>
      </c>
      <c r="W6" s="45"/>
      <c r="X6" s="45"/>
      <c r="Y6" s="45"/>
      <c r="Z6" s="45"/>
      <c r="AA6" s="45"/>
      <c r="AB6" s="45"/>
      <c r="AC6" s="45"/>
      <c r="AD6" s="45"/>
      <c r="AE6" s="45"/>
      <c r="AF6" s="45"/>
      <c r="AG6" s="45"/>
      <c r="AH6" s="45"/>
      <c r="AI6" s="45"/>
      <c r="AJ6" s="45"/>
      <c r="AK6" s="45"/>
      <c r="AL6" s="45"/>
      <c r="AM6" s="45"/>
      <c r="AN6" s="45"/>
      <c r="AO6" s="45"/>
      <c r="AP6" s="45"/>
      <c r="AQ6" s="24">
        <f>SUM(C6:AP6)</f>
        <v>113990</v>
      </c>
    </row>
    <row r="7" spans="1:43" ht="20.25" customHeight="1">
      <c r="A7" s="46"/>
      <c r="B7" s="47" t="s">
        <v>37</v>
      </c>
      <c r="C7" s="24">
        <f>SUM(C6)</f>
        <v>50000</v>
      </c>
      <c r="D7" s="24">
        <f t="shared" ref="D7:N7" si="0">SUM(D6)</f>
        <v>0</v>
      </c>
      <c r="E7" s="24">
        <f t="shared" si="0"/>
        <v>15000</v>
      </c>
      <c r="F7" s="24">
        <f t="shared" si="0"/>
        <v>5000</v>
      </c>
      <c r="G7" s="24">
        <f t="shared" si="0"/>
        <v>1000</v>
      </c>
      <c r="H7" s="24">
        <f t="shared" si="0"/>
        <v>1000</v>
      </c>
      <c r="I7" s="24">
        <f t="shared" si="0"/>
        <v>25000</v>
      </c>
      <c r="J7" s="24">
        <f t="shared" si="0"/>
        <v>0</v>
      </c>
      <c r="K7" s="24">
        <f t="shared" si="0"/>
        <v>9150</v>
      </c>
      <c r="L7" s="24">
        <f t="shared" si="0"/>
        <v>300</v>
      </c>
      <c r="M7" s="24">
        <f t="shared" si="0"/>
        <v>200</v>
      </c>
      <c r="N7" s="24">
        <f t="shared" si="0"/>
        <v>200</v>
      </c>
      <c r="O7" s="24">
        <f t="shared" ref="O7" si="1">SUM(O6)</f>
        <v>0</v>
      </c>
      <c r="P7" s="24">
        <f t="shared" ref="P7" si="2">SUM(P6)</f>
        <v>0</v>
      </c>
      <c r="Q7" s="24">
        <f t="shared" ref="Q7" si="3">SUM(Q6)</f>
        <v>640</v>
      </c>
      <c r="R7" s="24">
        <f t="shared" ref="R7" si="4">SUM(R6)</f>
        <v>500</v>
      </c>
      <c r="S7" s="24">
        <f t="shared" ref="S7" si="5">SUM(S6)</f>
        <v>4500</v>
      </c>
      <c r="T7" s="24">
        <f t="shared" ref="T7" si="6">SUM(T6)</f>
        <v>500</v>
      </c>
      <c r="U7" s="24">
        <f t="shared" ref="U7" si="7">SUM(U6)</f>
        <v>1000</v>
      </c>
      <c r="V7" s="24">
        <f t="shared" ref="V7" si="8">SUM(V6)</f>
        <v>0</v>
      </c>
      <c r="W7" s="24"/>
      <c r="X7" s="24"/>
      <c r="Y7" s="24"/>
      <c r="Z7" s="24"/>
      <c r="AA7" s="24"/>
      <c r="AB7" s="24"/>
      <c r="AC7" s="24"/>
      <c r="AD7" s="24"/>
      <c r="AE7" s="24"/>
      <c r="AF7" s="24"/>
      <c r="AG7" s="24"/>
      <c r="AH7" s="24"/>
      <c r="AI7" s="24"/>
      <c r="AJ7" s="24"/>
      <c r="AK7" s="24"/>
      <c r="AL7" s="24"/>
      <c r="AM7" s="24"/>
      <c r="AN7" s="24"/>
      <c r="AO7" s="24"/>
      <c r="AP7" s="24"/>
      <c r="AQ7" s="24">
        <f t="shared" ref="AQ7" si="9">SUM(AQ6)</f>
        <v>113990</v>
      </c>
    </row>
    <row r="8" spans="1:43" ht="49.5" customHeight="1">
      <c r="A8" s="157" t="s">
        <v>156</v>
      </c>
      <c r="B8" s="158"/>
      <c r="C8" s="26" t="str">
        <f>C4</f>
        <v>CSG SEC. GRANT</v>
      </c>
      <c r="D8" s="26" t="str">
        <f t="shared" ref="D8:AQ8" si="10">D4</f>
        <v>CSG ELE.GRANT</v>
      </c>
      <c r="E8" s="26" t="str">
        <f t="shared" si="10"/>
        <v>CRC GRANT</v>
      </c>
      <c r="F8" s="26" t="str">
        <f t="shared" si="10"/>
        <v>MEETING AND TA GRANT</v>
      </c>
      <c r="G8" s="26" t="str">
        <f t="shared" si="10"/>
        <v>TLM GRANT</v>
      </c>
      <c r="H8" s="26" t="str">
        <f t="shared" si="10"/>
        <v>MOBILITY SPOT GRANT</v>
      </c>
      <c r="I8" s="26" t="str">
        <f t="shared" si="10"/>
        <v>SEONDARY SPORTS GRANT</v>
      </c>
      <c r="J8" s="26" t="str">
        <f t="shared" si="10"/>
        <v>ELEMENTRY SPORTS GRANT</v>
      </c>
      <c r="K8" s="26" t="str">
        <f t="shared" si="10"/>
        <v>PEEO OLYMPIC GRANT</v>
      </c>
      <c r="L8" s="26" t="str">
        <f t="shared" si="10"/>
        <v>SAMUDAYIK JAGRATI</v>
      </c>
      <c r="M8" s="26" t="str">
        <f t="shared" si="10"/>
        <v>APNI LADO GRANT</v>
      </c>
      <c r="N8" s="26" t="str">
        <f t="shared" si="10"/>
        <v>BAAL SAMAROH</v>
      </c>
      <c r="O8" s="26" t="str">
        <f t="shared" si="10"/>
        <v>SPORT FOR MODAL GREEN SCHOOL GRANT</v>
      </c>
      <c r="P8" s="26" t="str">
        <f t="shared" si="10"/>
        <v>SAMAGRA VIKAS EVAM PARYAVARAN</v>
      </c>
      <c r="Q8" s="26" t="str">
        <f t="shared" si="10"/>
        <v>VOULENTERS TRAINING</v>
      </c>
      <c r="R8" s="26" t="str">
        <f t="shared" si="10"/>
        <v>EK BHARAT SURAKSHIT BHARAT ACTIVITY</v>
      </c>
      <c r="S8" s="26" t="str">
        <f t="shared" si="10"/>
        <v>GENDOR ACTIVITY KISHORI MELA</v>
      </c>
      <c r="T8" s="26" t="str">
        <f t="shared" si="10"/>
        <v>GENDOR ACTIVITY SURKSHA AVAM DIGITAL LEARNING</v>
      </c>
      <c r="U8" s="26" t="str">
        <f t="shared" si="10"/>
        <v>GENDOR ACTIVITY VIDHYALAY EVAM VATAVARAN</v>
      </c>
      <c r="V8" s="26" t="str">
        <f t="shared" si="10"/>
        <v>VOCATIONAL EDUCATION</v>
      </c>
      <c r="W8" s="26">
        <f t="shared" si="10"/>
        <v>0</v>
      </c>
      <c r="X8" s="26">
        <f t="shared" si="10"/>
        <v>0</v>
      </c>
      <c r="Y8" s="26">
        <f t="shared" si="10"/>
        <v>0</v>
      </c>
      <c r="Z8" s="26">
        <f t="shared" si="10"/>
        <v>0</v>
      </c>
      <c r="AA8" s="26">
        <f t="shared" si="10"/>
        <v>0</v>
      </c>
      <c r="AB8" s="26">
        <f t="shared" si="10"/>
        <v>0</v>
      </c>
      <c r="AC8" s="26">
        <f t="shared" si="10"/>
        <v>0</v>
      </c>
      <c r="AD8" s="26">
        <f t="shared" si="10"/>
        <v>0</v>
      </c>
      <c r="AE8" s="26">
        <f t="shared" si="10"/>
        <v>0</v>
      </c>
      <c r="AF8" s="26">
        <f t="shared" si="10"/>
        <v>0</v>
      </c>
      <c r="AG8" s="26">
        <f t="shared" si="10"/>
        <v>0</v>
      </c>
      <c r="AH8" s="26">
        <f t="shared" si="10"/>
        <v>0</v>
      </c>
      <c r="AI8" s="26">
        <f t="shared" si="10"/>
        <v>0</v>
      </c>
      <c r="AJ8" s="26">
        <f t="shared" si="10"/>
        <v>0</v>
      </c>
      <c r="AK8" s="26">
        <f t="shared" si="10"/>
        <v>0</v>
      </c>
      <c r="AL8" s="26">
        <f t="shared" si="10"/>
        <v>0</v>
      </c>
      <c r="AM8" s="26">
        <f t="shared" si="10"/>
        <v>0</v>
      </c>
      <c r="AN8" s="26">
        <f t="shared" si="10"/>
        <v>0</v>
      </c>
      <c r="AO8" s="26">
        <f t="shared" si="10"/>
        <v>0</v>
      </c>
      <c r="AP8" s="26">
        <f t="shared" si="10"/>
        <v>0</v>
      </c>
      <c r="AQ8" s="26" t="str">
        <f t="shared" si="10"/>
        <v>TOTAL RECEVED AMOUNT</v>
      </c>
    </row>
    <row r="9" spans="1:43" ht="36.75" customHeight="1">
      <c r="A9" s="24">
        <f>MASTER!B8</f>
        <v>1</v>
      </c>
      <c r="B9" s="44" t="str">
        <f>MASTER!C8</f>
        <v>GOVT UPPER PRIMARY SCHOOL, KANWARPURA</v>
      </c>
      <c r="C9" s="45">
        <v>0</v>
      </c>
      <c r="D9" s="45">
        <v>10000</v>
      </c>
      <c r="E9" s="45">
        <v>0</v>
      </c>
      <c r="F9" s="45">
        <v>0</v>
      </c>
      <c r="G9" s="45">
        <v>0</v>
      </c>
      <c r="H9" s="45">
        <v>0</v>
      </c>
      <c r="I9" s="45">
        <v>0</v>
      </c>
      <c r="J9" s="45">
        <v>9000</v>
      </c>
      <c r="K9" s="45">
        <v>0</v>
      </c>
      <c r="L9" s="45">
        <v>300</v>
      </c>
      <c r="M9" s="45">
        <v>200</v>
      </c>
      <c r="N9" s="45">
        <v>200</v>
      </c>
      <c r="O9" s="45">
        <v>0</v>
      </c>
      <c r="P9" s="45">
        <v>10000</v>
      </c>
      <c r="Q9" s="45">
        <v>640</v>
      </c>
      <c r="R9" s="45">
        <v>500</v>
      </c>
      <c r="S9" s="45">
        <v>0</v>
      </c>
      <c r="T9" s="45">
        <v>500</v>
      </c>
      <c r="U9" s="45">
        <v>1000</v>
      </c>
      <c r="V9" s="45"/>
      <c r="W9" s="45"/>
      <c r="X9" s="45"/>
      <c r="Y9" s="45"/>
      <c r="Z9" s="45"/>
      <c r="AA9" s="45"/>
      <c r="AB9" s="45"/>
      <c r="AC9" s="45"/>
      <c r="AD9" s="45"/>
      <c r="AE9" s="45"/>
      <c r="AF9" s="45"/>
      <c r="AG9" s="45"/>
      <c r="AH9" s="45"/>
      <c r="AI9" s="45"/>
      <c r="AJ9" s="45"/>
      <c r="AK9" s="45"/>
      <c r="AL9" s="45"/>
      <c r="AM9" s="45"/>
      <c r="AN9" s="45"/>
      <c r="AO9" s="45"/>
      <c r="AP9" s="45"/>
      <c r="AQ9" s="24">
        <f t="shared" ref="AQ9:AQ23" si="11">SUM(C9:AP9)</f>
        <v>32340</v>
      </c>
    </row>
    <row r="10" spans="1:43" ht="36.75" customHeight="1">
      <c r="A10" s="24">
        <f>MASTER!B9</f>
        <v>2</v>
      </c>
      <c r="B10" s="44" t="str">
        <f>MASTER!C9</f>
        <v>GOVT UPPER PRIMARY SCHOOL, AMERT KHEDI</v>
      </c>
      <c r="C10" s="45"/>
      <c r="D10" s="45">
        <v>10000</v>
      </c>
      <c r="E10" s="45">
        <v>0</v>
      </c>
      <c r="F10" s="45">
        <v>0</v>
      </c>
      <c r="G10" s="45">
        <v>0</v>
      </c>
      <c r="H10" s="45">
        <v>0</v>
      </c>
      <c r="I10" s="45">
        <v>0</v>
      </c>
      <c r="J10" s="45">
        <v>9000</v>
      </c>
      <c r="K10" s="45">
        <v>0</v>
      </c>
      <c r="L10" s="45">
        <v>300</v>
      </c>
      <c r="M10" s="45">
        <v>200</v>
      </c>
      <c r="N10" s="45">
        <v>200</v>
      </c>
      <c r="O10" s="45">
        <v>0</v>
      </c>
      <c r="P10" s="45">
        <v>10000</v>
      </c>
      <c r="Q10" s="45">
        <v>640</v>
      </c>
      <c r="R10" s="45">
        <v>500</v>
      </c>
      <c r="S10" s="45">
        <v>0</v>
      </c>
      <c r="T10" s="45">
        <v>500</v>
      </c>
      <c r="U10" s="45">
        <v>1000</v>
      </c>
      <c r="V10" s="45"/>
      <c r="W10" s="45"/>
      <c r="X10" s="45"/>
      <c r="Y10" s="45"/>
      <c r="Z10" s="45"/>
      <c r="AA10" s="45"/>
      <c r="AB10" s="45"/>
      <c r="AC10" s="45"/>
      <c r="AD10" s="45"/>
      <c r="AE10" s="45"/>
      <c r="AF10" s="45"/>
      <c r="AG10" s="45"/>
      <c r="AH10" s="45"/>
      <c r="AI10" s="45"/>
      <c r="AJ10" s="45"/>
      <c r="AK10" s="45"/>
      <c r="AL10" s="45"/>
      <c r="AM10" s="45"/>
      <c r="AN10" s="45"/>
      <c r="AO10" s="45"/>
      <c r="AP10" s="45"/>
      <c r="AQ10" s="24">
        <f t="shared" si="11"/>
        <v>32340</v>
      </c>
    </row>
    <row r="11" spans="1:43" ht="36.75" customHeight="1">
      <c r="A11" s="24">
        <f>MASTER!B10</f>
        <v>3</v>
      </c>
      <c r="B11" s="44" t="str">
        <f>MASTER!C10</f>
        <v>GOVT UPPER PRIMARY SCHOOL, HANUMAT KHEDA</v>
      </c>
      <c r="C11" s="45"/>
      <c r="D11" s="45">
        <v>10000</v>
      </c>
      <c r="E11" s="45">
        <v>0</v>
      </c>
      <c r="F11" s="45">
        <v>0</v>
      </c>
      <c r="G11" s="45">
        <v>0</v>
      </c>
      <c r="H11" s="45">
        <v>0</v>
      </c>
      <c r="I11" s="45">
        <v>0</v>
      </c>
      <c r="J11" s="45">
        <v>9000</v>
      </c>
      <c r="K11" s="45">
        <v>0</v>
      </c>
      <c r="L11" s="45">
        <v>300</v>
      </c>
      <c r="M11" s="45">
        <v>200</v>
      </c>
      <c r="N11" s="45">
        <v>200</v>
      </c>
      <c r="O11" s="45">
        <v>0</v>
      </c>
      <c r="P11" s="45">
        <v>10000</v>
      </c>
      <c r="Q11" s="45">
        <v>640</v>
      </c>
      <c r="R11" s="45">
        <v>500</v>
      </c>
      <c r="S11" s="45">
        <v>0</v>
      </c>
      <c r="T11" s="45">
        <v>500</v>
      </c>
      <c r="U11" s="45">
        <v>1000</v>
      </c>
      <c r="V11" s="45"/>
      <c r="W11" s="45"/>
      <c r="X11" s="45"/>
      <c r="Y11" s="45"/>
      <c r="Z11" s="45"/>
      <c r="AA11" s="45"/>
      <c r="AB11" s="45"/>
      <c r="AC11" s="45"/>
      <c r="AD11" s="45"/>
      <c r="AE11" s="45"/>
      <c r="AF11" s="45"/>
      <c r="AG11" s="45"/>
      <c r="AH11" s="45"/>
      <c r="AI11" s="45"/>
      <c r="AJ11" s="45"/>
      <c r="AK11" s="45"/>
      <c r="AL11" s="45"/>
      <c r="AM11" s="45"/>
      <c r="AN11" s="45"/>
      <c r="AO11" s="45"/>
      <c r="AP11" s="45"/>
      <c r="AQ11" s="24">
        <f t="shared" si="11"/>
        <v>32340</v>
      </c>
    </row>
    <row r="12" spans="1:43" ht="36.75" customHeight="1">
      <c r="A12" s="24">
        <f>MASTER!B11</f>
        <v>4</v>
      </c>
      <c r="B12" s="44" t="str">
        <f>MASTER!C11</f>
        <v>GOVT UPPER PRIMARY SCHOOL, SODALHEDI</v>
      </c>
      <c r="C12" s="45"/>
      <c r="D12" s="45">
        <v>25000</v>
      </c>
      <c r="E12" s="45">
        <v>0</v>
      </c>
      <c r="F12" s="45">
        <v>0</v>
      </c>
      <c r="G12" s="45">
        <v>0</v>
      </c>
      <c r="H12" s="45">
        <v>0</v>
      </c>
      <c r="I12" s="45">
        <v>0</v>
      </c>
      <c r="J12" s="45">
        <v>9000</v>
      </c>
      <c r="K12" s="45">
        <v>0</v>
      </c>
      <c r="L12" s="45">
        <v>300</v>
      </c>
      <c r="M12" s="45">
        <v>200</v>
      </c>
      <c r="N12" s="45">
        <v>200</v>
      </c>
      <c r="O12" s="45">
        <v>0</v>
      </c>
      <c r="P12" s="45">
        <v>10000</v>
      </c>
      <c r="Q12" s="45">
        <v>640</v>
      </c>
      <c r="R12" s="45">
        <v>500</v>
      </c>
      <c r="S12" s="45">
        <v>0</v>
      </c>
      <c r="T12" s="45">
        <v>500</v>
      </c>
      <c r="U12" s="45">
        <v>1000</v>
      </c>
      <c r="V12" s="45"/>
      <c r="W12" s="45"/>
      <c r="X12" s="45"/>
      <c r="Y12" s="45"/>
      <c r="Z12" s="45"/>
      <c r="AA12" s="45"/>
      <c r="AB12" s="45"/>
      <c r="AC12" s="45"/>
      <c r="AD12" s="45"/>
      <c r="AE12" s="45"/>
      <c r="AF12" s="45"/>
      <c r="AG12" s="45"/>
      <c r="AH12" s="45"/>
      <c r="AI12" s="45"/>
      <c r="AJ12" s="45"/>
      <c r="AK12" s="45"/>
      <c r="AL12" s="45"/>
      <c r="AM12" s="45"/>
      <c r="AN12" s="45"/>
      <c r="AO12" s="45"/>
      <c r="AP12" s="45"/>
      <c r="AQ12" s="24">
        <f t="shared" si="11"/>
        <v>47340</v>
      </c>
    </row>
    <row r="13" spans="1:43" ht="36.75" customHeight="1">
      <c r="A13" s="24">
        <f>MASTER!B12</f>
        <v>5</v>
      </c>
      <c r="B13" s="44" t="str">
        <f>MASTER!C12</f>
        <v>GOVT UPPER PRIMARY SCHOOL, SALPUR</v>
      </c>
      <c r="C13" s="45"/>
      <c r="D13" s="45">
        <v>25000</v>
      </c>
      <c r="E13" s="45">
        <v>0</v>
      </c>
      <c r="F13" s="45">
        <v>0</v>
      </c>
      <c r="G13" s="45">
        <v>0</v>
      </c>
      <c r="H13" s="45">
        <v>0</v>
      </c>
      <c r="I13" s="45">
        <v>0</v>
      </c>
      <c r="J13" s="45">
        <v>9000</v>
      </c>
      <c r="K13" s="45">
        <v>0</v>
      </c>
      <c r="L13" s="45">
        <v>300</v>
      </c>
      <c r="M13" s="45">
        <v>200</v>
      </c>
      <c r="N13" s="45">
        <v>200</v>
      </c>
      <c r="O13" s="45">
        <v>0</v>
      </c>
      <c r="P13" s="45">
        <v>10000</v>
      </c>
      <c r="Q13" s="45">
        <v>640</v>
      </c>
      <c r="R13" s="45">
        <v>500</v>
      </c>
      <c r="S13" s="45">
        <v>0</v>
      </c>
      <c r="T13" s="45">
        <v>500</v>
      </c>
      <c r="U13" s="45">
        <v>1000</v>
      </c>
      <c r="V13" s="45"/>
      <c r="W13" s="45"/>
      <c r="X13" s="45"/>
      <c r="Y13" s="45"/>
      <c r="Z13" s="45"/>
      <c r="AA13" s="45"/>
      <c r="AB13" s="45"/>
      <c r="AC13" s="45"/>
      <c r="AD13" s="45"/>
      <c r="AE13" s="45"/>
      <c r="AF13" s="45"/>
      <c r="AG13" s="45"/>
      <c r="AH13" s="45"/>
      <c r="AI13" s="45"/>
      <c r="AJ13" s="45"/>
      <c r="AK13" s="45"/>
      <c r="AL13" s="45"/>
      <c r="AM13" s="45"/>
      <c r="AN13" s="45"/>
      <c r="AO13" s="45"/>
      <c r="AP13" s="45"/>
      <c r="AQ13" s="24">
        <f t="shared" si="11"/>
        <v>47340</v>
      </c>
    </row>
    <row r="14" spans="1:43" ht="36.75" customHeight="1">
      <c r="A14" s="24">
        <f>MASTER!B13</f>
        <v>6</v>
      </c>
      <c r="B14" s="44" t="str">
        <f>MASTER!C13</f>
        <v>MAA BADI DAY CARE CENTER, SALPURA</v>
      </c>
      <c r="C14" s="45"/>
      <c r="D14" s="45">
        <v>10000</v>
      </c>
      <c r="E14" s="45">
        <v>0</v>
      </c>
      <c r="F14" s="45">
        <v>0</v>
      </c>
      <c r="G14" s="45">
        <v>0</v>
      </c>
      <c r="H14" s="45">
        <v>0</v>
      </c>
      <c r="I14" s="45">
        <v>0</v>
      </c>
      <c r="J14" s="45">
        <v>5000</v>
      </c>
      <c r="K14" s="45">
        <v>0</v>
      </c>
      <c r="L14" s="45">
        <v>300</v>
      </c>
      <c r="M14" s="45">
        <v>200</v>
      </c>
      <c r="N14" s="45">
        <v>200</v>
      </c>
      <c r="O14" s="45">
        <v>0</v>
      </c>
      <c r="P14" s="45">
        <v>5000</v>
      </c>
      <c r="Q14" s="45">
        <v>640</v>
      </c>
      <c r="R14" s="45">
        <v>0</v>
      </c>
      <c r="S14" s="45">
        <v>0</v>
      </c>
      <c r="T14" s="45">
        <v>500</v>
      </c>
      <c r="U14" s="45">
        <v>1000</v>
      </c>
      <c r="V14" s="45"/>
      <c r="W14" s="45"/>
      <c r="X14" s="45"/>
      <c r="Y14" s="45"/>
      <c r="Z14" s="45"/>
      <c r="AA14" s="45"/>
      <c r="AB14" s="45"/>
      <c r="AC14" s="45"/>
      <c r="AD14" s="45"/>
      <c r="AE14" s="45"/>
      <c r="AF14" s="45"/>
      <c r="AG14" s="45"/>
      <c r="AH14" s="45"/>
      <c r="AI14" s="45"/>
      <c r="AJ14" s="45"/>
      <c r="AK14" s="45"/>
      <c r="AL14" s="45"/>
      <c r="AM14" s="45"/>
      <c r="AN14" s="45"/>
      <c r="AO14" s="45"/>
      <c r="AP14" s="45"/>
      <c r="AQ14" s="24">
        <f t="shared" si="11"/>
        <v>22840</v>
      </c>
    </row>
    <row r="15" spans="1:43" ht="36.75" customHeight="1">
      <c r="A15" s="24" t="str">
        <f>MASTER!B14</f>
        <v/>
      </c>
      <c r="B15" s="44">
        <f>MASTER!C14</f>
        <v>0</v>
      </c>
      <c r="C15" s="45"/>
      <c r="D15" s="45"/>
      <c r="E15" s="45"/>
      <c r="F15" s="45"/>
      <c r="G15" s="45"/>
      <c r="H15" s="45"/>
      <c r="I15" s="45"/>
      <c r="J15" s="45"/>
      <c r="K15" s="45"/>
      <c r="L15" s="45"/>
      <c r="M15" s="45"/>
      <c r="N15" s="45"/>
      <c r="O15" s="45"/>
      <c r="P15" s="45"/>
      <c r="Q15" s="45"/>
      <c r="R15" s="45"/>
      <c r="S15" s="45"/>
      <c r="T15" s="45"/>
      <c r="U15" s="45"/>
      <c r="V15" s="45"/>
      <c r="W15" s="45"/>
      <c r="X15" s="45"/>
      <c r="Y15" s="45"/>
      <c r="Z15" s="45"/>
      <c r="AA15" s="45"/>
      <c r="AB15" s="45"/>
      <c r="AC15" s="45"/>
      <c r="AD15" s="45"/>
      <c r="AE15" s="45"/>
      <c r="AF15" s="45"/>
      <c r="AG15" s="45"/>
      <c r="AH15" s="45"/>
      <c r="AI15" s="45"/>
      <c r="AJ15" s="45"/>
      <c r="AK15" s="45"/>
      <c r="AL15" s="45"/>
      <c r="AM15" s="45"/>
      <c r="AN15" s="45"/>
      <c r="AO15" s="45"/>
      <c r="AP15" s="45"/>
      <c r="AQ15" s="24">
        <f t="shared" si="11"/>
        <v>0</v>
      </c>
    </row>
    <row r="16" spans="1:43" ht="36.75" customHeight="1">
      <c r="A16" s="24" t="str">
        <f>MASTER!B15</f>
        <v/>
      </c>
      <c r="B16" s="44">
        <f>MASTER!C15</f>
        <v>0</v>
      </c>
      <c r="C16" s="45"/>
      <c r="D16" s="45"/>
      <c r="E16" s="45"/>
      <c r="F16" s="45"/>
      <c r="G16" s="45"/>
      <c r="H16" s="45"/>
      <c r="I16" s="45"/>
      <c r="J16" s="45"/>
      <c r="K16" s="45"/>
      <c r="L16" s="45"/>
      <c r="M16" s="45"/>
      <c r="N16" s="45"/>
      <c r="O16" s="45"/>
      <c r="P16" s="45"/>
      <c r="Q16" s="45"/>
      <c r="R16" s="45"/>
      <c r="S16" s="45"/>
      <c r="T16" s="45"/>
      <c r="U16" s="45"/>
      <c r="V16" s="45"/>
      <c r="W16" s="45"/>
      <c r="X16" s="45"/>
      <c r="Y16" s="45"/>
      <c r="Z16" s="45"/>
      <c r="AA16" s="45"/>
      <c r="AB16" s="45"/>
      <c r="AC16" s="45"/>
      <c r="AD16" s="45"/>
      <c r="AE16" s="45"/>
      <c r="AF16" s="45"/>
      <c r="AG16" s="45"/>
      <c r="AH16" s="45"/>
      <c r="AI16" s="45"/>
      <c r="AJ16" s="45"/>
      <c r="AK16" s="45"/>
      <c r="AL16" s="45"/>
      <c r="AM16" s="45"/>
      <c r="AN16" s="45"/>
      <c r="AO16" s="45"/>
      <c r="AP16" s="45"/>
      <c r="AQ16" s="24">
        <f t="shared" si="11"/>
        <v>0</v>
      </c>
    </row>
    <row r="17" spans="1:43" ht="36.75" customHeight="1">
      <c r="A17" s="24" t="str">
        <f>MASTER!B16</f>
        <v/>
      </c>
      <c r="B17" s="44">
        <f>MASTER!C16</f>
        <v>0</v>
      </c>
      <c r="C17" s="45"/>
      <c r="D17" s="45"/>
      <c r="E17" s="45"/>
      <c r="F17" s="45"/>
      <c r="G17" s="45"/>
      <c r="H17" s="45"/>
      <c r="I17" s="45"/>
      <c r="J17" s="45"/>
      <c r="K17" s="45"/>
      <c r="L17" s="45"/>
      <c r="M17" s="45"/>
      <c r="N17" s="45"/>
      <c r="O17" s="45"/>
      <c r="P17" s="45"/>
      <c r="Q17" s="45"/>
      <c r="R17" s="45"/>
      <c r="S17" s="45"/>
      <c r="T17" s="45"/>
      <c r="U17" s="45"/>
      <c r="V17" s="45"/>
      <c r="W17" s="45"/>
      <c r="X17" s="45"/>
      <c r="Y17" s="45"/>
      <c r="Z17" s="45"/>
      <c r="AA17" s="45"/>
      <c r="AB17" s="45"/>
      <c r="AC17" s="45"/>
      <c r="AD17" s="45"/>
      <c r="AE17" s="45"/>
      <c r="AF17" s="45"/>
      <c r="AG17" s="45"/>
      <c r="AH17" s="45"/>
      <c r="AI17" s="45"/>
      <c r="AJ17" s="45"/>
      <c r="AK17" s="45"/>
      <c r="AL17" s="45"/>
      <c r="AM17" s="45"/>
      <c r="AN17" s="45"/>
      <c r="AO17" s="45"/>
      <c r="AP17" s="45"/>
      <c r="AQ17" s="24">
        <f t="shared" si="11"/>
        <v>0</v>
      </c>
    </row>
    <row r="18" spans="1:43" ht="36.75" customHeight="1">
      <c r="A18" s="24" t="str">
        <f>MASTER!B17</f>
        <v/>
      </c>
      <c r="B18" s="44">
        <f>MASTER!C17</f>
        <v>0</v>
      </c>
      <c r="C18" s="45"/>
      <c r="D18" s="45"/>
      <c r="E18" s="45"/>
      <c r="F18" s="45"/>
      <c r="G18" s="45"/>
      <c r="H18" s="45"/>
      <c r="I18" s="45"/>
      <c r="J18" s="45"/>
      <c r="K18" s="45"/>
      <c r="L18" s="45"/>
      <c r="M18" s="45"/>
      <c r="N18" s="45"/>
      <c r="O18" s="45"/>
      <c r="P18" s="45"/>
      <c r="Q18" s="45"/>
      <c r="R18" s="45"/>
      <c r="S18" s="45"/>
      <c r="T18" s="45"/>
      <c r="U18" s="45"/>
      <c r="V18" s="45"/>
      <c r="W18" s="45"/>
      <c r="X18" s="45"/>
      <c r="Y18" s="45"/>
      <c r="Z18" s="45"/>
      <c r="AA18" s="45"/>
      <c r="AB18" s="45"/>
      <c r="AC18" s="45"/>
      <c r="AD18" s="45"/>
      <c r="AE18" s="45"/>
      <c r="AF18" s="45"/>
      <c r="AG18" s="45"/>
      <c r="AH18" s="45"/>
      <c r="AI18" s="45"/>
      <c r="AJ18" s="45"/>
      <c r="AK18" s="45"/>
      <c r="AL18" s="45"/>
      <c r="AM18" s="45"/>
      <c r="AN18" s="45"/>
      <c r="AO18" s="45"/>
      <c r="AP18" s="45"/>
      <c r="AQ18" s="24">
        <f t="shared" si="11"/>
        <v>0</v>
      </c>
    </row>
    <row r="19" spans="1:43" ht="36.75" customHeight="1">
      <c r="A19" s="24" t="str">
        <f>MASTER!B18</f>
        <v/>
      </c>
      <c r="B19" s="44">
        <f>MASTER!C18</f>
        <v>0</v>
      </c>
      <c r="C19" s="45"/>
      <c r="D19" s="45"/>
      <c r="E19" s="45"/>
      <c r="F19" s="45"/>
      <c r="G19" s="45"/>
      <c r="H19" s="45"/>
      <c r="I19" s="45"/>
      <c r="J19" s="45"/>
      <c r="K19" s="45"/>
      <c r="L19" s="45"/>
      <c r="M19" s="45"/>
      <c r="N19" s="45"/>
      <c r="O19" s="45"/>
      <c r="P19" s="45"/>
      <c r="Q19" s="45"/>
      <c r="R19" s="45"/>
      <c r="S19" s="45"/>
      <c r="T19" s="45"/>
      <c r="U19" s="45"/>
      <c r="V19" s="45"/>
      <c r="W19" s="45"/>
      <c r="X19" s="45"/>
      <c r="Y19" s="45"/>
      <c r="Z19" s="45"/>
      <c r="AA19" s="45"/>
      <c r="AB19" s="45"/>
      <c r="AC19" s="45"/>
      <c r="AD19" s="45"/>
      <c r="AE19" s="45"/>
      <c r="AF19" s="45"/>
      <c r="AG19" s="45"/>
      <c r="AH19" s="45"/>
      <c r="AI19" s="45"/>
      <c r="AJ19" s="45"/>
      <c r="AK19" s="45"/>
      <c r="AL19" s="45"/>
      <c r="AM19" s="45"/>
      <c r="AN19" s="45"/>
      <c r="AO19" s="45"/>
      <c r="AP19" s="45"/>
      <c r="AQ19" s="24">
        <f t="shared" si="11"/>
        <v>0</v>
      </c>
    </row>
    <row r="20" spans="1:43" ht="36.75" customHeight="1">
      <c r="A20" s="24" t="str">
        <f>MASTER!B19</f>
        <v/>
      </c>
      <c r="B20" s="44">
        <f>MASTER!C19</f>
        <v>0</v>
      </c>
      <c r="C20" s="45"/>
      <c r="D20" s="45"/>
      <c r="E20" s="45"/>
      <c r="F20" s="45"/>
      <c r="G20" s="45"/>
      <c r="H20" s="45"/>
      <c r="I20" s="45"/>
      <c r="J20" s="45"/>
      <c r="K20" s="45"/>
      <c r="L20" s="45"/>
      <c r="M20" s="45"/>
      <c r="N20" s="45"/>
      <c r="O20" s="45"/>
      <c r="P20" s="45"/>
      <c r="Q20" s="45"/>
      <c r="R20" s="45"/>
      <c r="S20" s="45"/>
      <c r="T20" s="45"/>
      <c r="U20" s="45"/>
      <c r="V20" s="45"/>
      <c r="W20" s="45"/>
      <c r="X20" s="45"/>
      <c r="Y20" s="45"/>
      <c r="Z20" s="45"/>
      <c r="AA20" s="45"/>
      <c r="AB20" s="45"/>
      <c r="AC20" s="45"/>
      <c r="AD20" s="45"/>
      <c r="AE20" s="45"/>
      <c r="AF20" s="45"/>
      <c r="AG20" s="45"/>
      <c r="AH20" s="45"/>
      <c r="AI20" s="45"/>
      <c r="AJ20" s="45"/>
      <c r="AK20" s="45"/>
      <c r="AL20" s="45"/>
      <c r="AM20" s="45"/>
      <c r="AN20" s="45"/>
      <c r="AO20" s="45"/>
      <c r="AP20" s="45"/>
      <c r="AQ20" s="24">
        <f t="shared" si="11"/>
        <v>0</v>
      </c>
    </row>
    <row r="21" spans="1:43" ht="36.75" customHeight="1">
      <c r="A21" s="24" t="str">
        <f>MASTER!B20</f>
        <v/>
      </c>
      <c r="B21" s="44">
        <f>MASTER!C20</f>
        <v>0</v>
      </c>
      <c r="C21" s="45"/>
      <c r="D21" s="45"/>
      <c r="E21" s="45"/>
      <c r="F21" s="45"/>
      <c r="G21" s="45"/>
      <c r="H21" s="45"/>
      <c r="I21" s="45"/>
      <c r="J21" s="45"/>
      <c r="K21" s="45"/>
      <c r="L21" s="45"/>
      <c r="M21" s="45"/>
      <c r="N21" s="45"/>
      <c r="O21" s="45"/>
      <c r="P21" s="45"/>
      <c r="Q21" s="45"/>
      <c r="R21" s="45"/>
      <c r="S21" s="45"/>
      <c r="T21" s="45"/>
      <c r="U21" s="45"/>
      <c r="V21" s="45"/>
      <c r="W21" s="45"/>
      <c r="X21" s="45"/>
      <c r="Y21" s="45"/>
      <c r="Z21" s="45"/>
      <c r="AA21" s="45"/>
      <c r="AB21" s="45"/>
      <c r="AC21" s="45"/>
      <c r="AD21" s="45"/>
      <c r="AE21" s="45"/>
      <c r="AF21" s="45"/>
      <c r="AG21" s="45"/>
      <c r="AH21" s="45"/>
      <c r="AI21" s="45"/>
      <c r="AJ21" s="45"/>
      <c r="AK21" s="45"/>
      <c r="AL21" s="45"/>
      <c r="AM21" s="45"/>
      <c r="AN21" s="45"/>
      <c r="AO21" s="45"/>
      <c r="AP21" s="45"/>
      <c r="AQ21" s="24">
        <f t="shared" si="11"/>
        <v>0</v>
      </c>
    </row>
    <row r="22" spans="1:43" ht="36.75" customHeight="1">
      <c r="A22" s="24" t="str">
        <f>MASTER!B21</f>
        <v/>
      </c>
      <c r="B22" s="44">
        <f>MASTER!C21</f>
        <v>0</v>
      </c>
      <c r="C22" s="45"/>
      <c r="D22" s="45"/>
      <c r="E22" s="45"/>
      <c r="F22" s="45"/>
      <c r="G22" s="45"/>
      <c r="H22" s="45"/>
      <c r="I22" s="45"/>
      <c r="J22" s="45"/>
      <c r="K22" s="45"/>
      <c r="L22" s="45"/>
      <c r="M22" s="45"/>
      <c r="N22" s="45"/>
      <c r="O22" s="45"/>
      <c r="P22" s="45"/>
      <c r="Q22" s="45"/>
      <c r="R22" s="45"/>
      <c r="S22" s="45"/>
      <c r="T22" s="45"/>
      <c r="U22" s="45"/>
      <c r="V22" s="45"/>
      <c r="W22" s="45"/>
      <c r="X22" s="45"/>
      <c r="Y22" s="45"/>
      <c r="Z22" s="45"/>
      <c r="AA22" s="45"/>
      <c r="AB22" s="45"/>
      <c r="AC22" s="45"/>
      <c r="AD22" s="45"/>
      <c r="AE22" s="45"/>
      <c r="AF22" s="45"/>
      <c r="AG22" s="45"/>
      <c r="AH22" s="45"/>
      <c r="AI22" s="45"/>
      <c r="AJ22" s="45"/>
      <c r="AK22" s="45"/>
      <c r="AL22" s="45"/>
      <c r="AM22" s="45"/>
      <c r="AN22" s="45"/>
      <c r="AO22" s="45"/>
      <c r="AP22" s="45"/>
      <c r="AQ22" s="24">
        <f t="shared" si="11"/>
        <v>0</v>
      </c>
    </row>
    <row r="23" spans="1:43" ht="36.75" customHeight="1">
      <c r="A23" s="24" t="str">
        <f>MASTER!B22</f>
        <v/>
      </c>
      <c r="B23" s="44">
        <f>MASTER!C22</f>
        <v>0</v>
      </c>
      <c r="C23" s="45"/>
      <c r="D23" s="45"/>
      <c r="E23" s="45"/>
      <c r="F23" s="45"/>
      <c r="G23" s="45"/>
      <c r="H23" s="45"/>
      <c r="I23" s="45"/>
      <c r="J23" s="45"/>
      <c r="K23" s="45"/>
      <c r="L23" s="45"/>
      <c r="M23" s="45"/>
      <c r="N23" s="45"/>
      <c r="O23" s="45"/>
      <c r="P23" s="45"/>
      <c r="Q23" s="45"/>
      <c r="R23" s="45"/>
      <c r="S23" s="45"/>
      <c r="T23" s="45"/>
      <c r="U23" s="45"/>
      <c r="V23" s="45"/>
      <c r="W23" s="45"/>
      <c r="X23" s="45"/>
      <c r="Y23" s="45"/>
      <c r="Z23" s="45"/>
      <c r="AA23" s="45"/>
      <c r="AB23" s="45"/>
      <c r="AC23" s="45"/>
      <c r="AD23" s="45"/>
      <c r="AE23" s="45"/>
      <c r="AF23" s="45"/>
      <c r="AG23" s="45"/>
      <c r="AH23" s="45"/>
      <c r="AI23" s="45"/>
      <c r="AJ23" s="45"/>
      <c r="AK23" s="45"/>
      <c r="AL23" s="45"/>
      <c r="AM23" s="45"/>
      <c r="AN23" s="45"/>
      <c r="AO23" s="45"/>
      <c r="AP23" s="45"/>
      <c r="AQ23" s="24">
        <f t="shared" si="11"/>
        <v>0</v>
      </c>
    </row>
    <row r="24" spans="1:43" ht="22.5" customHeight="1">
      <c r="A24" s="148" t="s">
        <v>42</v>
      </c>
      <c r="B24" s="149"/>
      <c r="C24" s="24">
        <f>SUM(C9:C23)</f>
        <v>0</v>
      </c>
      <c r="D24" s="24">
        <f>SUM(D9:D23)</f>
        <v>90000</v>
      </c>
      <c r="E24" s="24">
        <f t="shared" ref="E24:M24" si="12">SUM(E9:E23)</f>
        <v>0</v>
      </c>
      <c r="F24" s="24">
        <f t="shared" si="12"/>
        <v>0</v>
      </c>
      <c r="G24" s="24">
        <f t="shared" si="12"/>
        <v>0</v>
      </c>
      <c r="H24" s="24">
        <f t="shared" si="12"/>
        <v>0</v>
      </c>
      <c r="I24" s="24">
        <f t="shared" si="12"/>
        <v>0</v>
      </c>
      <c r="J24" s="24">
        <f t="shared" si="12"/>
        <v>50000</v>
      </c>
      <c r="K24" s="24">
        <f t="shared" si="12"/>
        <v>0</v>
      </c>
      <c r="L24" s="24">
        <f t="shared" si="12"/>
        <v>1800</v>
      </c>
      <c r="M24" s="24">
        <f t="shared" si="12"/>
        <v>1200</v>
      </c>
      <c r="N24" s="24">
        <f t="shared" ref="N24" si="13">SUM(N9:N23)</f>
        <v>1200</v>
      </c>
      <c r="O24" s="24">
        <f t="shared" ref="O24" si="14">SUM(O9:O23)</f>
        <v>0</v>
      </c>
      <c r="P24" s="24">
        <f t="shared" ref="P24" si="15">SUM(P9:P23)</f>
        <v>55000</v>
      </c>
      <c r="Q24" s="24">
        <f t="shared" ref="Q24" si="16">SUM(Q9:Q23)</f>
        <v>3840</v>
      </c>
      <c r="R24" s="24">
        <f t="shared" ref="R24" si="17">SUM(R9:R23)</f>
        <v>2500</v>
      </c>
      <c r="S24" s="24">
        <f t="shared" ref="S24" si="18">SUM(S9:S23)</f>
        <v>0</v>
      </c>
      <c r="T24" s="24">
        <f t="shared" ref="T24" si="19">SUM(T9:T23)</f>
        <v>3000</v>
      </c>
      <c r="U24" s="24">
        <f t="shared" ref="U24" si="20">SUM(U9:U23)</f>
        <v>6000</v>
      </c>
      <c r="V24" s="24">
        <f t="shared" ref="V24" si="21">SUM(V9:V23)</f>
        <v>0</v>
      </c>
      <c r="W24" s="24"/>
      <c r="X24" s="24"/>
      <c r="Y24" s="24"/>
      <c r="Z24" s="24"/>
      <c r="AA24" s="24"/>
      <c r="AB24" s="24"/>
      <c r="AC24" s="24"/>
      <c r="AD24" s="24"/>
      <c r="AE24" s="24"/>
      <c r="AF24" s="24"/>
      <c r="AG24" s="24"/>
      <c r="AH24" s="24"/>
      <c r="AI24" s="24"/>
      <c r="AJ24" s="24"/>
      <c r="AK24" s="24"/>
      <c r="AL24" s="24"/>
      <c r="AM24" s="24"/>
      <c r="AN24" s="24"/>
      <c r="AO24" s="24"/>
      <c r="AP24" s="24"/>
      <c r="AQ24" s="24">
        <f t="shared" ref="AQ24" si="22">SUM(AQ9:AQ23)</f>
        <v>214540</v>
      </c>
    </row>
    <row r="25" spans="1:43" s="3" customFormat="1" ht="24.75" customHeight="1">
      <c r="A25" s="150" t="s">
        <v>44</v>
      </c>
      <c r="B25" s="151"/>
      <c r="C25" s="48">
        <f>C7+C24</f>
        <v>50000</v>
      </c>
      <c r="D25" s="48">
        <f t="shared" ref="D25:AQ25" si="23">D7+D24</f>
        <v>90000</v>
      </c>
      <c r="E25" s="48">
        <f t="shared" si="23"/>
        <v>15000</v>
      </c>
      <c r="F25" s="48">
        <f t="shared" si="23"/>
        <v>5000</v>
      </c>
      <c r="G25" s="48">
        <f t="shared" si="23"/>
        <v>1000</v>
      </c>
      <c r="H25" s="48">
        <f t="shared" si="23"/>
        <v>1000</v>
      </c>
      <c r="I25" s="48">
        <f t="shared" si="23"/>
        <v>25000</v>
      </c>
      <c r="J25" s="48">
        <f t="shared" si="23"/>
        <v>50000</v>
      </c>
      <c r="K25" s="48">
        <f t="shared" si="23"/>
        <v>9150</v>
      </c>
      <c r="L25" s="48">
        <f t="shared" si="23"/>
        <v>2100</v>
      </c>
      <c r="M25" s="48">
        <f t="shared" si="23"/>
        <v>1400</v>
      </c>
      <c r="N25" s="48">
        <f t="shared" si="23"/>
        <v>1400</v>
      </c>
      <c r="O25" s="48">
        <f t="shared" si="23"/>
        <v>0</v>
      </c>
      <c r="P25" s="48">
        <f t="shared" si="23"/>
        <v>55000</v>
      </c>
      <c r="Q25" s="48">
        <f t="shared" si="23"/>
        <v>4480</v>
      </c>
      <c r="R25" s="48">
        <f t="shared" si="23"/>
        <v>3000</v>
      </c>
      <c r="S25" s="48">
        <f t="shared" si="23"/>
        <v>4500</v>
      </c>
      <c r="T25" s="48">
        <f t="shared" si="23"/>
        <v>3500</v>
      </c>
      <c r="U25" s="48">
        <f t="shared" si="23"/>
        <v>7000</v>
      </c>
      <c r="V25" s="48">
        <f t="shared" si="23"/>
        <v>0</v>
      </c>
      <c r="W25" s="48"/>
      <c r="X25" s="48"/>
      <c r="Y25" s="48"/>
      <c r="Z25" s="48"/>
      <c r="AA25" s="48"/>
      <c r="AB25" s="48"/>
      <c r="AC25" s="48"/>
      <c r="AD25" s="48"/>
      <c r="AE25" s="48"/>
      <c r="AF25" s="48"/>
      <c r="AG25" s="48"/>
      <c r="AH25" s="48"/>
      <c r="AI25" s="48"/>
      <c r="AJ25" s="48"/>
      <c r="AK25" s="48"/>
      <c r="AL25" s="48"/>
      <c r="AM25" s="48"/>
      <c r="AN25" s="48"/>
      <c r="AO25" s="48"/>
      <c r="AP25" s="48"/>
      <c r="AQ25" s="48">
        <f t="shared" si="23"/>
        <v>328530</v>
      </c>
    </row>
    <row r="26" spans="1:43" ht="8.25" customHeight="1">
      <c r="A26" s="147"/>
      <c r="B26" s="147"/>
      <c r="C26" s="147"/>
      <c r="D26" s="147"/>
      <c r="E26" s="147"/>
      <c r="F26" s="147"/>
      <c r="G26" s="147"/>
      <c r="H26" s="147"/>
      <c r="I26" s="147"/>
      <c r="J26" s="147"/>
      <c r="K26" s="147"/>
      <c r="L26" s="147"/>
      <c r="M26" s="147"/>
      <c r="N26" s="147"/>
      <c r="O26" s="147"/>
      <c r="P26" s="147"/>
      <c r="Q26" s="147"/>
      <c r="R26" s="147"/>
      <c r="S26" s="147"/>
      <c r="T26" s="147"/>
      <c r="U26" s="147"/>
      <c r="V26" s="147"/>
      <c r="W26" s="147"/>
      <c r="X26" s="147"/>
      <c r="Y26" s="147"/>
      <c r="Z26" s="147"/>
      <c r="AA26" s="147"/>
      <c r="AB26" s="147"/>
      <c r="AC26" s="147"/>
      <c r="AD26" s="147"/>
      <c r="AE26" s="147"/>
      <c r="AF26" s="147"/>
      <c r="AG26" s="147"/>
      <c r="AH26" s="147"/>
      <c r="AI26" s="147"/>
      <c r="AJ26" s="147"/>
      <c r="AK26" s="147"/>
      <c r="AL26" s="147"/>
      <c r="AM26" s="147"/>
      <c r="AN26" s="147"/>
      <c r="AO26" s="147"/>
      <c r="AP26" s="147"/>
      <c r="AQ26" s="147"/>
    </row>
  </sheetData>
  <sheetProtection password="FC12" sheet="1" objects="1" scenarios="1" formatRows="0"/>
  <mergeCells count="9">
    <mergeCell ref="A26:AQ26"/>
    <mergeCell ref="A24:B24"/>
    <mergeCell ref="A25:B25"/>
    <mergeCell ref="A2:I2"/>
    <mergeCell ref="J2:S2"/>
    <mergeCell ref="A3:A4"/>
    <mergeCell ref="B3:B4"/>
    <mergeCell ref="A5:B5"/>
    <mergeCell ref="A8:B8"/>
  </mergeCells>
  <conditionalFormatting sqref="B9:B23 C6:AP7 C9:AQ25">
    <cfRule type="cellIs" dxfId="18" priority="5" operator="equal">
      <formula>0</formula>
    </cfRule>
  </conditionalFormatting>
  <pageMargins left="0.48" right="0.36" top="0.42" bottom="0.75" header="0.3" footer="0.3"/>
  <pageSetup scale="45" orientation="landscape" verticalDpi="0" r:id="rId1"/>
  <headerFooter>
    <oddFooter>&amp;C&amp;"Arial Black,Regular"RAJTEACHERS.NET</oddFooter>
  </headerFooter>
</worksheet>
</file>

<file path=xl/worksheets/sheet4.xml><?xml version="1.0" encoding="utf-8"?>
<worksheet xmlns="http://schemas.openxmlformats.org/spreadsheetml/2006/main" xmlns:r="http://schemas.openxmlformats.org/officeDocument/2006/relationships">
  <sheetPr>
    <tabColor rgb="FF002060"/>
  </sheetPr>
  <dimension ref="A1:AT42"/>
  <sheetViews>
    <sheetView zoomScale="70" zoomScaleNormal="70" workbookViewId="0">
      <selection activeCell="AK26" sqref="AK26:AP26"/>
    </sheetView>
  </sheetViews>
  <sheetFormatPr defaultColWidth="0" defaultRowHeight="15" zeroHeight="1"/>
  <cols>
    <col min="1" max="1" width="7.85546875" style="58" customWidth="1"/>
    <col min="2" max="2" width="34.42578125" style="58" customWidth="1"/>
    <col min="3" max="3" width="9.5703125" style="58" customWidth="1"/>
    <col min="4" max="4" width="9" style="58" customWidth="1"/>
    <col min="5" max="5" width="9.140625" style="58" customWidth="1"/>
    <col min="6" max="6" width="9.7109375" style="58" customWidth="1"/>
    <col min="7" max="7" width="7.42578125" style="58" customWidth="1"/>
    <col min="8" max="8" width="9.85546875" style="58" customWidth="1"/>
    <col min="9" max="10" width="10.28515625" style="58" customWidth="1"/>
    <col min="11" max="11" width="8.85546875" style="58" customWidth="1"/>
    <col min="12" max="13" width="9.140625" style="58" customWidth="1"/>
    <col min="14" max="14" width="8.7109375" style="58" customWidth="1"/>
    <col min="15" max="15" width="14.28515625" style="58" customWidth="1"/>
    <col min="16" max="17" width="9.140625" style="58" customWidth="1"/>
    <col min="18" max="18" width="14.42578125" style="58" customWidth="1"/>
    <col min="19" max="19" width="12.5703125" style="58" customWidth="1"/>
    <col min="20" max="20" width="14.85546875" style="58" customWidth="1"/>
    <col min="21" max="21" width="15.28515625" style="58" customWidth="1"/>
    <col min="22" max="31" width="11.42578125" style="58" customWidth="1"/>
    <col min="32" max="37" width="7.7109375" style="58" customWidth="1"/>
    <col min="38" max="42" width="8.7109375" style="58" customWidth="1"/>
    <col min="43" max="43" width="28" style="58" customWidth="1"/>
    <col min="44" max="46" width="0" hidden="1" customWidth="1"/>
    <col min="47" max="16384" width="9.140625" hidden="1"/>
  </cols>
  <sheetData>
    <row r="1" spans="1:43" ht="30.75">
      <c r="A1" s="165" t="str">
        <f>'RECEIVED AMOUNT '!A1:AQ1</f>
        <v>dk;kZy; jktdh; mPp ek/;fed fo|ky;] xksj/kuiqjk CykWd vV# ftyk ckjka</v>
      </c>
      <c r="B1" s="165"/>
      <c r="C1" s="165"/>
      <c r="D1" s="165"/>
      <c r="E1" s="166"/>
      <c r="F1" s="166"/>
      <c r="G1" s="166"/>
      <c r="H1" s="166"/>
      <c r="I1" s="166"/>
      <c r="J1" s="166"/>
      <c r="K1" s="166"/>
      <c r="L1" s="166"/>
      <c r="M1" s="166"/>
      <c r="N1" s="166"/>
      <c r="O1" s="166"/>
      <c r="P1" s="166"/>
      <c r="Q1" s="166"/>
      <c r="R1" s="166"/>
      <c r="S1" s="166"/>
      <c r="T1" s="166"/>
      <c r="U1" s="166"/>
      <c r="V1" s="166"/>
      <c r="W1" s="166"/>
      <c r="X1" s="166"/>
      <c r="Y1" s="166"/>
      <c r="Z1" s="166"/>
      <c r="AA1" s="166"/>
      <c r="AB1" s="166"/>
      <c r="AC1" s="166"/>
      <c r="AD1" s="166"/>
      <c r="AE1" s="166"/>
      <c r="AF1" s="166"/>
      <c r="AG1" s="166"/>
      <c r="AH1" s="166"/>
      <c r="AI1" s="166"/>
      <c r="AJ1" s="166"/>
      <c r="AK1" s="166"/>
      <c r="AL1" s="166"/>
      <c r="AM1" s="166"/>
      <c r="AN1" s="166"/>
      <c r="AO1" s="166"/>
      <c r="AP1" s="166"/>
      <c r="AQ1" s="166"/>
    </row>
    <row r="2" spans="1:43" ht="26.25">
      <c r="A2" s="167" t="s">
        <v>51</v>
      </c>
      <c r="B2" s="167"/>
      <c r="C2" s="171">
        <v>915</v>
      </c>
      <c r="D2" s="171"/>
      <c r="E2" s="172" t="s">
        <v>50</v>
      </c>
      <c r="F2" s="172"/>
      <c r="G2" s="172"/>
      <c r="H2" s="172"/>
      <c r="I2" s="172"/>
      <c r="J2" s="172"/>
      <c r="K2" s="172"/>
      <c r="L2" s="172"/>
      <c r="M2" s="172"/>
      <c r="N2" s="172"/>
      <c r="O2" s="172"/>
      <c r="P2" s="172"/>
      <c r="Q2" s="172"/>
      <c r="R2" s="172"/>
      <c r="S2" s="172"/>
      <c r="T2" s="172"/>
      <c r="U2" s="172"/>
      <c r="V2" s="167" t="s">
        <v>52</v>
      </c>
      <c r="W2" s="167"/>
      <c r="X2" s="167"/>
      <c r="Y2" s="167"/>
      <c r="Z2" s="167"/>
      <c r="AA2" s="167"/>
      <c r="AB2" s="167"/>
      <c r="AC2" s="167"/>
      <c r="AD2" s="167"/>
      <c r="AE2" s="167"/>
      <c r="AF2" s="167"/>
      <c r="AG2" s="167"/>
      <c r="AH2" s="167"/>
      <c r="AI2" s="167"/>
      <c r="AJ2" s="167"/>
      <c r="AK2" s="167"/>
      <c r="AL2" s="167"/>
      <c r="AM2" s="167"/>
      <c r="AN2" s="167"/>
      <c r="AO2" s="167"/>
      <c r="AP2" s="100"/>
      <c r="AQ2" s="101"/>
    </row>
    <row r="3" spans="1:43" ht="26.25">
      <c r="A3" s="50"/>
      <c r="B3" s="161" t="s">
        <v>158</v>
      </c>
      <c r="C3" s="161"/>
      <c r="D3" s="161"/>
      <c r="E3" s="161"/>
      <c r="F3" s="161"/>
      <c r="G3" s="161"/>
      <c r="H3" s="161"/>
      <c r="I3" s="161"/>
      <c r="J3" s="161"/>
      <c r="K3" s="161"/>
      <c r="L3" s="161"/>
      <c r="M3" s="161"/>
      <c r="N3" s="161"/>
      <c r="O3" s="161"/>
      <c r="P3" s="161"/>
      <c r="Q3" s="161"/>
      <c r="R3" s="161"/>
      <c r="S3" s="161"/>
      <c r="T3" s="161"/>
      <c r="U3" s="161"/>
      <c r="V3" s="121" t="str">
        <f>MASTER!C3</f>
        <v>vV#</v>
      </c>
      <c r="W3" s="121"/>
      <c r="X3" s="121"/>
      <c r="Y3" s="121"/>
      <c r="Z3" s="121"/>
      <c r="AA3" s="121"/>
      <c r="AB3" s="121"/>
      <c r="AC3" s="121"/>
      <c r="AD3" s="121"/>
      <c r="AE3" s="121"/>
      <c r="AF3" s="121"/>
      <c r="AG3" s="121"/>
      <c r="AH3" s="121"/>
      <c r="AI3" s="121"/>
      <c r="AJ3" s="121"/>
      <c r="AK3" s="121"/>
      <c r="AL3" s="121"/>
      <c r="AM3" s="121"/>
      <c r="AN3" s="121"/>
      <c r="AO3" s="121"/>
      <c r="AP3" s="104"/>
      <c r="AQ3" s="103"/>
    </row>
    <row r="4" spans="1:43" ht="26.25">
      <c r="A4" s="50"/>
      <c r="B4" s="173" t="s">
        <v>48</v>
      </c>
      <c r="C4" s="173"/>
      <c r="D4" s="173"/>
      <c r="E4" s="173"/>
      <c r="F4" s="173"/>
      <c r="G4" s="173"/>
      <c r="H4" s="173"/>
      <c r="I4" s="173"/>
      <c r="J4" s="173"/>
      <c r="K4" s="173"/>
      <c r="L4" s="173"/>
      <c r="M4" s="173"/>
      <c r="N4" s="173"/>
      <c r="O4" s="173"/>
      <c r="P4" s="173"/>
      <c r="Q4" s="173"/>
      <c r="R4" s="173"/>
      <c r="S4" s="173"/>
      <c r="T4" s="173"/>
      <c r="U4" s="173"/>
      <c r="V4" s="173"/>
      <c r="W4" s="173"/>
      <c r="X4" s="173"/>
      <c r="Y4" s="173"/>
      <c r="Z4" s="173"/>
      <c r="AA4" s="173"/>
      <c r="AB4" s="173"/>
      <c r="AC4" s="173"/>
      <c r="AD4" s="173"/>
      <c r="AE4" s="173"/>
      <c r="AF4" s="173"/>
      <c r="AG4" s="173"/>
      <c r="AH4" s="173"/>
      <c r="AI4" s="173"/>
      <c r="AJ4" s="173"/>
      <c r="AK4" s="173"/>
      <c r="AL4" s="173"/>
      <c r="AM4" s="173"/>
      <c r="AN4" s="173"/>
      <c r="AO4" s="173"/>
      <c r="AP4" s="173"/>
      <c r="AQ4" s="173"/>
    </row>
    <row r="5" spans="1:43" ht="25.5" customHeight="1">
      <c r="A5" s="51"/>
      <c r="B5" s="174" t="s">
        <v>49</v>
      </c>
      <c r="C5" s="174"/>
      <c r="D5" s="174"/>
      <c r="E5" s="174"/>
      <c r="F5" s="174"/>
      <c r="G5" s="174"/>
      <c r="H5" s="174"/>
      <c r="I5" s="174"/>
      <c r="J5" s="174"/>
      <c r="K5" s="174"/>
      <c r="L5" s="174"/>
      <c r="M5" s="174"/>
      <c r="N5" s="174"/>
      <c r="O5" s="174"/>
      <c r="P5" s="174"/>
      <c r="Q5" s="174"/>
      <c r="R5" s="174"/>
      <c r="S5" s="174"/>
      <c r="T5" s="174"/>
      <c r="U5" s="174"/>
      <c r="V5" s="174"/>
      <c r="W5" s="174"/>
      <c r="X5" s="174"/>
      <c r="Y5" s="174"/>
      <c r="Z5" s="174"/>
      <c r="AA5" s="174"/>
      <c r="AB5" s="174"/>
      <c r="AC5" s="174"/>
      <c r="AD5" s="174"/>
      <c r="AE5" s="174"/>
      <c r="AF5" s="174"/>
      <c r="AG5" s="174"/>
      <c r="AH5" s="174"/>
      <c r="AI5" s="174"/>
      <c r="AJ5" s="174"/>
      <c r="AK5" s="174"/>
      <c r="AL5" s="174"/>
      <c r="AM5" s="174"/>
      <c r="AN5" s="174"/>
      <c r="AO5" s="174"/>
      <c r="AP5" s="174"/>
      <c r="AQ5" s="174"/>
    </row>
    <row r="6" spans="1:43" s="11" customFormat="1" ht="26.25" customHeight="1">
      <c r="A6" s="162" t="s">
        <v>32</v>
      </c>
      <c r="B6" s="162" t="s">
        <v>33</v>
      </c>
      <c r="C6" s="170" t="s">
        <v>46</v>
      </c>
      <c r="D6" s="170"/>
      <c r="E6" s="170"/>
      <c r="F6" s="170"/>
      <c r="G6" s="170"/>
      <c r="H6" s="170"/>
      <c r="I6" s="170"/>
      <c r="J6" s="170"/>
      <c r="K6" s="170"/>
      <c r="L6" s="170"/>
      <c r="M6" s="170"/>
      <c r="N6" s="170"/>
      <c r="O6" s="170"/>
      <c r="P6" s="170"/>
      <c r="Q6" s="170"/>
      <c r="R6" s="170"/>
      <c r="S6" s="170"/>
      <c r="T6" s="170"/>
      <c r="U6" s="170"/>
      <c r="V6" s="170"/>
      <c r="W6" s="170"/>
      <c r="X6" s="170"/>
      <c r="Y6" s="170"/>
      <c r="Z6" s="170"/>
      <c r="AA6" s="170"/>
      <c r="AB6" s="170"/>
      <c r="AC6" s="170"/>
      <c r="AD6" s="170"/>
      <c r="AE6" s="170"/>
      <c r="AF6" s="170"/>
      <c r="AG6" s="170"/>
      <c r="AH6" s="170"/>
      <c r="AI6" s="170"/>
      <c r="AJ6" s="170"/>
      <c r="AK6" s="170"/>
      <c r="AL6" s="170"/>
      <c r="AM6" s="170"/>
      <c r="AN6" s="170"/>
      <c r="AO6" s="170"/>
      <c r="AP6" s="170"/>
      <c r="AQ6" s="170"/>
    </row>
    <row r="7" spans="1:43" s="7" customFormat="1" ht="117" customHeight="1">
      <c r="A7" s="163"/>
      <c r="B7" s="163"/>
      <c r="C7" s="53" t="str">
        <f>MASTER!H8</f>
        <v>CSG SEC. GRANT</v>
      </c>
      <c r="D7" s="53" t="str">
        <f>MASTER!H9</f>
        <v>CSG ELE.GRANT</v>
      </c>
      <c r="E7" s="53" t="str">
        <f>MASTER!H10</f>
        <v>CRC GRANT</v>
      </c>
      <c r="F7" s="54" t="str">
        <f>MASTER!H11</f>
        <v>MEETING AND TA GRANT</v>
      </c>
      <c r="G7" s="54" t="str">
        <f>MASTER!H12</f>
        <v>TLM GRANT</v>
      </c>
      <c r="H7" s="54" t="str">
        <f>MASTER!H13</f>
        <v>MOBILITY SPOT GRANT</v>
      </c>
      <c r="I7" s="54" t="str">
        <f>MASTER!H14</f>
        <v>SEONDARY SPORTS GRANT</v>
      </c>
      <c r="J7" s="54" t="str">
        <f>MASTER!H15</f>
        <v>ELEMENTRY SPORTS GRANT</v>
      </c>
      <c r="K7" s="54" t="str">
        <f>MASTER!H16</f>
        <v>PEEO OLYMPIC GRANT</v>
      </c>
      <c r="L7" s="54" t="str">
        <f>MASTER!H17</f>
        <v>SAMUDAYIK JAGRATI</v>
      </c>
      <c r="M7" s="54" t="str">
        <f>MASTER!H18</f>
        <v>APNI LADO GRANT</v>
      </c>
      <c r="N7" s="54" t="str">
        <f>MASTER!H19</f>
        <v>BAAL SAMAROH</v>
      </c>
      <c r="O7" s="54" t="str">
        <f>MASTER!H20</f>
        <v>SPORT FOR MODAL GREEN SCHOOL GRANT</v>
      </c>
      <c r="P7" s="54" t="str">
        <f>MASTER!H21</f>
        <v>SAMAGRA VIKAS EVAM PARYAVARAN</v>
      </c>
      <c r="Q7" s="54" t="str">
        <f>MASTER!H22</f>
        <v>VOULENTERS TRAINING</v>
      </c>
      <c r="R7" s="54" t="str">
        <f>MASTER!H23</f>
        <v>EK BHARAT SURAKSHIT BHARAT ACTIVITY</v>
      </c>
      <c r="S7" s="54" t="str">
        <f>MASTER!H24</f>
        <v>GENDOR ACTIVITY KISHORI MELA</v>
      </c>
      <c r="T7" s="54" t="str">
        <f>MASTER!H25</f>
        <v>GENDOR ACTIVITY SURKSHA AVAM DIGITAL LEARNING</v>
      </c>
      <c r="U7" s="54" t="str">
        <f>MASTER!H26</f>
        <v>GENDOR ACTIVITY VIDHYALAY EVAM VATAVARAN</v>
      </c>
      <c r="V7" s="54" t="str">
        <f>MASTER!H27</f>
        <v>VOCATIONAL EDUCATION</v>
      </c>
      <c r="W7" s="54">
        <f>MASTER!H28</f>
        <v>0</v>
      </c>
      <c r="X7" s="54">
        <f>MASTER!H29</f>
        <v>0</v>
      </c>
      <c r="Y7" s="54">
        <f>MASTER!H30</f>
        <v>0</v>
      </c>
      <c r="Z7" s="42">
        <f>MASTER!H31</f>
        <v>0</v>
      </c>
      <c r="AA7" s="42">
        <f>MASTER!H32</f>
        <v>0</v>
      </c>
      <c r="AB7" s="42">
        <f>MASTER!H33</f>
        <v>0</v>
      </c>
      <c r="AC7" s="42">
        <f>MASTER!H34</f>
        <v>0</v>
      </c>
      <c r="AD7" s="42">
        <f>MASTER!H35</f>
        <v>0</v>
      </c>
      <c r="AE7" s="42">
        <f>MASTER!H36</f>
        <v>0</v>
      </c>
      <c r="AF7" s="42">
        <f>MASTER!H37</f>
        <v>0</v>
      </c>
      <c r="AG7" s="42">
        <f>MASTER!H38</f>
        <v>0</v>
      </c>
      <c r="AH7" s="42">
        <f>MASTER!H39</f>
        <v>0</v>
      </c>
      <c r="AI7" s="42">
        <f>MASTER!H40</f>
        <v>0</v>
      </c>
      <c r="AJ7" s="42">
        <f>MASTER!H41</f>
        <v>0</v>
      </c>
      <c r="AK7" s="42">
        <f>MASTER!H42</f>
        <v>0</v>
      </c>
      <c r="AL7" s="42">
        <f>MASTER!H43</f>
        <v>0</v>
      </c>
      <c r="AM7" s="42">
        <f>MASTER!H44</f>
        <v>0</v>
      </c>
      <c r="AN7" s="42">
        <f>MASTER!H45</f>
        <v>0</v>
      </c>
      <c r="AO7" s="42">
        <f>MASTER!H46</f>
        <v>0</v>
      </c>
      <c r="AP7" s="42">
        <f>MASTER!H47</f>
        <v>0</v>
      </c>
      <c r="AQ7" s="55" t="s">
        <v>36</v>
      </c>
    </row>
    <row r="8" spans="1:43" s="7" customFormat="1" ht="30" customHeight="1">
      <c r="A8" s="164"/>
      <c r="B8" s="164"/>
      <c r="C8" s="102">
        <v>1</v>
      </c>
      <c r="D8" s="102">
        <v>2</v>
      </c>
      <c r="E8" s="102">
        <v>3</v>
      </c>
      <c r="F8" s="102">
        <v>4</v>
      </c>
      <c r="G8" s="102">
        <v>5</v>
      </c>
      <c r="H8" s="102">
        <v>6</v>
      </c>
      <c r="I8" s="102">
        <v>7</v>
      </c>
      <c r="J8" s="102">
        <v>8</v>
      </c>
      <c r="K8" s="102">
        <v>9</v>
      </c>
      <c r="L8" s="102">
        <v>10</v>
      </c>
      <c r="M8" s="102">
        <v>11</v>
      </c>
      <c r="N8" s="102">
        <v>12</v>
      </c>
      <c r="O8" s="102">
        <v>13</v>
      </c>
      <c r="P8" s="102">
        <v>14</v>
      </c>
      <c r="Q8" s="102">
        <v>15</v>
      </c>
      <c r="R8" s="102">
        <v>16</v>
      </c>
      <c r="S8" s="102">
        <v>17</v>
      </c>
      <c r="T8" s="102">
        <v>18</v>
      </c>
      <c r="U8" s="102">
        <v>19</v>
      </c>
      <c r="V8" s="102">
        <v>20</v>
      </c>
      <c r="W8" s="102">
        <v>21</v>
      </c>
      <c r="X8" s="102">
        <v>22</v>
      </c>
      <c r="Y8" s="102">
        <v>23</v>
      </c>
      <c r="Z8" s="102">
        <v>24</v>
      </c>
      <c r="AA8" s="102">
        <v>25</v>
      </c>
      <c r="AB8" s="102">
        <v>26</v>
      </c>
      <c r="AC8" s="102">
        <v>27</v>
      </c>
      <c r="AD8" s="102">
        <v>28</v>
      </c>
      <c r="AE8" s="102">
        <v>29</v>
      </c>
      <c r="AF8" s="102">
        <v>30</v>
      </c>
      <c r="AG8" s="102">
        <v>31</v>
      </c>
      <c r="AH8" s="102">
        <v>32</v>
      </c>
      <c r="AI8" s="102">
        <v>33</v>
      </c>
      <c r="AJ8" s="102">
        <v>34</v>
      </c>
      <c r="AK8" s="102">
        <v>35</v>
      </c>
      <c r="AL8" s="102">
        <v>36</v>
      </c>
      <c r="AM8" s="102">
        <v>37</v>
      </c>
      <c r="AN8" s="102">
        <v>38</v>
      </c>
      <c r="AO8" s="102">
        <v>39</v>
      </c>
      <c r="AP8" s="102">
        <v>40</v>
      </c>
      <c r="AQ8" s="55"/>
    </row>
    <row r="9" spans="1:43" s="1" customFormat="1" ht="48" customHeight="1">
      <c r="A9" s="56">
        <f>IF(D9="","",ROWS($B$9:B9))</f>
        <v>1</v>
      </c>
      <c r="B9" s="57" t="str">
        <f>MASTER!C5</f>
        <v>GOVT SR. SECONDARY SCHOOL, GORDHANPURA</v>
      </c>
      <c r="C9" s="24">
        <f>'RECEIVED AMOUNT '!C6</f>
        <v>50000</v>
      </c>
      <c r="D9" s="24">
        <f>'RECEIVED AMOUNT '!D6</f>
        <v>0</v>
      </c>
      <c r="E9" s="24">
        <f>'RECEIVED AMOUNT '!E6</f>
        <v>15000</v>
      </c>
      <c r="F9" s="24">
        <f>'RECEIVED AMOUNT '!F6</f>
        <v>5000</v>
      </c>
      <c r="G9" s="24">
        <f>'RECEIVED AMOUNT '!G6</f>
        <v>1000</v>
      </c>
      <c r="H9" s="24">
        <f>'RECEIVED AMOUNT '!H6</f>
        <v>1000</v>
      </c>
      <c r="I9" s="24">
        <f>'RECEIVED AMOUNT '!I6</f>
        <v>25000</v>
      </c>
      <c r="J9" s="24">
        <f>'RECEIVED AMOUNT '!J6</f>
        <v>0</v>
      </c>
      <c r="K9" s="24">
        <f>'RECEIVED AMOUNT '!K6</f>
        <v>9150</v>
      </c>
      <c r="L9" s="24">
        <f>'RECEIVED AMOUNT '!L6</f>
        <v>300</v>
      </c>
      <c r="M9" s="24">
        <f>'RECEIVED AMOUNT '!M6</f>
        <v>200</v>
      </c>
      <c r="N9" s="24">
        <f>'RECEIVED AMOUNT '!N6</f>
        <v>200</v>
      </c>
      <c r="O9" s="24">
        <f>'RECEIVED AMOUNT '!O6</f>
        <v>0</v>
      </c>
      <c r="P9" s="24">
        <f>'RECEIVED AMOUNT '!P6</f>
        <v>0</v>
      </c>
      <c r="Q9" s="24">
        <f>'RECEIVED AMOUNT '!Q6</f>
        <v>640</v>
      </c>
      <c r="R9" s="24">
        <f>'RECEIVED AMOUNT '!R6</f>
        <v>500</v>
      </c>
      <c r="S9" s="24">
        <f>'RECEIVED AMOUNT '!S6</f>
        <v>4500</v>
      </c>
      <c r="T9" s="24">
        <f>'RECEIVED AMOUNT '!T6</f>
        <v>500</v>
      </c>
      <c r="U9" s="24">
        <f>'RECEIVED AMOUNT '!U6</f>
        <v>1000</v>
      </c>
      <c r="V9" s="24">
        <f>'RECEIVED AMOUNT '!V6</f>
        <v>0</v>
      </c>
      <c r="W9" s="24">
        <f>'RECEIVED AMOUNT '!W6</f>
        <v>0</v>
      </c>
      <c r="X9" s="24">
        <f>'RECEIVED AMOUNT '!X6</f>
        <v>0</v>
      </c>
      <c r="Y9" s="24">
        <f>'RECEIVED AMOUNT '!Y6</f>
        <v>0</v>
      </c>
      <c r="Z9" s="24">
        <f>'RECEIVED AMOUNT '!Z6</f>
        <v>0</v>
      </c>
      <c r="AA9" s="24">
        <f>'RECEIVED AMOUNT '!AA6</f>
        <v>0</v>
      </c>
      <c r="AB9" s="24">
        <f>'RECEIVED AMOUNT '!AB6</f>
        <v>0</v>
      </c>
      <c r="AC9" s="24">
        <f>'RECEIVED AMOUNT '!AC6</f>
        <v>0</v>
      </c>
      <c r="AD9" s="24">
        <f>'RECEIVED AMOUNT '!AD6</f>
        <v>0</v>
      </c>
      <c r="AE9" s="24">
        <f>'RECEIVED AMOUNT '!AE6</f>
        <v>0</v>
      </c>
      <c r="AF9" s="24">
        <f>'RECEIVED AMOUNT '!AF6</f>
        <v>0</v>
      </c>
      <c r="AG9" s="24">
        <f>'RECEIVED AMOUNT '!AG6</f>
        <v>0</v>
      </c>
      <c r="AH9" s="24">
        <f>'RECEIVED AMOUNT '!AH6</f>
        <v>0</v>
      </c>
      <c r="AI9" s="24">
        <f>'RECEIVED AMOUNT '!AI6</f>
        <v>0</v>
      </c>
      <c r="AJ9" s="24">
        <f>'RECEIVED AMOUNT '!AJ6</f>
        <v>0</v>
      </c>
      <c r="AK9" s="24">
        <f>'RECEIVED AMOUNT '!AK6</f>
        <v>0</v>
      </c>
      <c r="AL9" s="24">
        <f>'RECEIVED AMOUNT '!AL6</f>
        <v>0</v>
      </c>
      <c r="AM9" s="24">
        <f>'RECEIVED AMOUNT '!AM6</f>
        <v>0</v>
      </c>
      <c r="AN9" s="24">
        <f>'RECEIVED AMOUNT '!AN6</f>
        <v>0</v>
      </c>
      <c r="AO9" s="24">
        <f>'RECEIVED AMOUNT '!AO6</f>
        <v>0</v>
      </c>
      <c r="AP9" s="24">
        <f>'RECEIVED AMOUNT '!AP6</f>
        <v>0</v>
      </c>
      <c r="AQ9" s="56">
        <f t="shared" ref="AQ9:AQ23" si="0">SUM(C9:AP9)</f>
        <v>113990</v>
      </c>
    </row>
    <row r="10" spans="1:43" s="1" customFormat="1" ht="48" customHeight="1">
      <c r="A10" s="56">
        <f>IF(D10="","",ROWS($B$9:B10))</f>
        <v>2</v>
      </c>
      <c r="B10" s="57" t="str">
        <f>MASTER!C8</f>
        <v>GOVT UPPER PRIMARY SCHOOL, KANWARPURA</v>
      </c>
      <c r="C10" s="24">
        <f>'RECEIVED AMOUNT '!C9</f>
        <v>0</v>
      </c>
      <c r="D10" s="24">
        <f>'RECEIVED AMOUNT '!D9</f>
        <v>10000</v>
      </c>
      <c r="E10" s="24">
        <f>'RECEIVED AMOUNT '!E9</f>
        <v>0</v>
      </c>
      <c r="F10" s="24">
        <f>'RECEIVED AMOUNT '!F9</f>
        <v>0</v>
      </c>
      <c r="G10" s="24">
        <f>'RECEIVED AMOUNT '!G9</f>
        <v>0</v>
      </c>
      <c r="H10" s="24">
        <f>'RECEIVED AMOUNT '!H9</f>
        <v>0</v>
      </c>
      <c r="I10" s="24">
        <f>'RECEIVED AMOUNT '!I9</f>
        <v>0</v>
      </c>
      <c r="J10" s="24">
        <f>'RECEIVED AMOUNT '!J9</f>
        <v>9000</v>
      </c>
      <c r="K10" s="24">
        <f>'RECEIVED AMOUNT '!K9</f>
        <v>0</v>
      </c>
      <c r="L10" s="24">
        <f>'RECEIVED AMOUNT '!L9</f>
        <v>300</v>
      </c>
      <c r="M10" s="24">
        <f>'RECEIVED AMOUNT '!M9</f>
        <v>200</v>
      </c>
      <c r="N10" s="24">
        <f>'RECEIVED AMOUNT '!N9</f>
        <v>200</v>
      </c>
      <c r="O10" s="24">
        <f>'RECEIVED AMOUNT '!O9</f>
        <v>0</v>
      </c>
      <c r="P10" s="24">
        <f>'RECEIVED AMOUNT '!P9</f>
        <v>10000</v>
      </c>
      <c r="Q10" s="24">
        <f>'RECEIVED AMOUNT '!Q9</f>
        <v>640</v>
      </c>
      <c r="R10" s="24">
        <f>'RECEIVED AMOUNT '!R9</f>
        <v>500</v>
      </c>
      <c r="S10" s="24">
        <f>'RECEIVED AMOUNT '!S9</f>
        <v>0</v>
      </c>
      <c r="T10" s="24">
        <f>'RECEIVED AMOUNT '!T9</f>
        <v>500</v>
      </c>
      <c r="U10" s="24">
        <f>'RECEIVED AMOUNT '!U9</f>
        <v>1000</v>
      </c>
      <c r="V10" s="24">
        <f>'RECEIVED AMOUNT '!V9</f>
        <v>0</v>
      </c>
      <c r="W10" s="24">
        <f>'RECEIVED AMOUNT '!W9</f>
        <v>0</v>
      </c>
      <c r="X10" s="24">
        <f>'RECEIVED AMOUNT '!X9</f>
        <v>0</v>
      </c>
      <c r="Y10" s="24">
        <f>'RECEIVED AMOUNT '!Y9</f>
        <v>0</v>
      </c>
      <c r="Z10" s="24">
        <f>'RECEIVED AMOUNT '!Z9</f>
        <v>0</v>
      </c>
      <c r="AA10" s="24">
        <f>'RECEIVED AMOUNT '!AA9</f>
        <v>0</v>
      </c>
      <c r="AB10" s="24">
        <f>'RECEIVED AMOUNT '!AB9</f>
        <v>0</v>
      </c>
      <c r="AC10" s="24">
        <f>'RECEIVED AMOUNT '!AC9</f>
        <v>0</v>
      </c>
      <c r="AD10" s="24">
        <f>'RECEIVED AMOUNT '!AD9</f>
        <v>0</v>
      </c>
      <c r="AE10" s="24">
        <f>'RECEIVED AMOUNT '!AE9</f>
        <v>0</v>
      </c>
      <c r="AF10" s="24">
        <f>'RECEIVED AMOUNT '!AF9</f>
        <v>0</v>
      </c>
      <c r="AG10" s="24">
        <f>'RECEIVED AMOUNT '!AG9</f>
        <v>0</v>
      </c>
      <c r="AH10" s="24">
        <f>'RECEIVED AMOUNT '!AH9</f>
        <v>0</v>
      </c>
      <c r="AI10" s="24">
        <f>'RECEIVED AMOUNT '!AI9</f>
        <v>0</v>
      </c>
      <c r="AJ10" s="24">
        <f>'RECEIVED AMOUNT '!AJ9</f>
        <v>0</v>
      </c>
      <c r="AK10" s="24">
        <f>'RECEIVED AMOUNT '!AK9</f>
        <v>0</v>
      </c>
      <c r="AL10" s="24">
        <f>'RECEIVED AMOUNT '!AL9</f>
        <v>0</v>
      </c>
      <c r="AM10" s="24">
        <f>'RECEIVED AMOUNT '!AM9</f>
        <v>0</v>
      </c>
      <c r="AN10" s="24">
        <f>'RECEIVED AMOUNT '!AN9</f>
        <v>0</v>
      </c>
      <c r="AO10" s="24">
        <f>'RECEIVED AMOUNT '!AO9</f>
        <v>0</v>
      </c>
      <c r="AP10" s="24">
        <f>'RECEIVED AMOUNT '!AP9</f>
        <v>0</v>
      </c>
      <c r="AQ10" s="56">
        <f t="shared" si="0"/>
        <v>32340</v>
      </c>
    </row>
    <row r="11" spans="1:43" s="1" customFormat="1" ht="48" customHeight="1">
      <c r="A11" s="56">
        <f>IF(D11="","",ROWS($B$9:B11))</f>
        <v>3</v>
      </c>
      <c r="B11" s="57" t="str">
        <f>MASTER!C9</f>
        <v>GOVT UPPER PRIMARY SCHOOL, AMERT KHEDI</v>
      </c>
      <c r="C11" s="24">
        <f>'RECEIVED AMOUNT '!C10</f>
        <v>0</v>
      </c>
      <c r="D11" s="24">
        <f>'RECEIVED AMOUNT '!D10</f>
        <v>10000</v>
      </c>
      <c r="E11" s="24">
        <f>'RECEIVED AMOUNT '!E10</f>
        <v>0</v>
      </c>
      <c r="F11" s="24">
        <f>'RECEIVED AMOUNT '!F10</f>
        <v>0</v>
      </c>
      <c r="G11" s="24">
        <f>'RECEIVED AMOUNT '!G10</f>
        <v>0</v>
      </c>
      <c r="H11" s="24">
        <f>'RECEIVED AMOUNT '!H10</f>
        <v>0</v>
      </c>
      <c r="I11" s="24">
        <f>'RECEIVED AMOUNT '!I10</f>
        <v>0</v>
      </c>
      <c r="J11" s="24">
        <f>'RECEIVED AMOUNT '!J10</f>
        <v>9000</v>
      </c>
      <c r="K11" s="24">
        <f>'RECEIVED AMOUNT '!K10</f>
        <v>0</v>
      </c>
      <c r="L11" s="24">
        <f>'RECEIVED AMOUNT '!L10</f>
        <v>300</v>
      </c>
      <c r="M11" s="24">
        <f>'RECEIVED AMOUNT '!M10</f>
        <v>200</v>
      </c>
      <c r="N11" s="24">
        <f>'RECEIVED AMOUNT '!N10</f>
        <v>200</v>
      </c>
      <c r="O11" s="24">
        <f>'RECEIVED AMOUNT '!O10</f>
        <v>0</v>
      </c>
      <c r="P11" s="24">
        <f>'RECEIVED AMOUNT '!P10</f>
        <v>10000</v>
      </c>
      <c r="Q11" s="24">
        <f>'RECEIVED AMOUNT '!Q10</f>
        <v>640</v>
      </c>
      <c r="R11" s="24">
        <f>'RECEIVED AMOUNT '!R10</f>
        <v>500</v>
      </c>
      <c r="S11" s="24">
        <f>'RECEIVED AMOUNT '!S10</f>
        <v>0</v>
      </c>
      <c r="T11" s="24">
        <f>'RECEIVED AMOUNT '!T10</f>
        <v>500</v>
      </c>
      <c r="U11" s="24">
        <f>'RECEIVED AMOUNT '!U10</f>
        <v>1000</v>
      </c>
      <c r="V11" s="24">
        <f>'RECEIVED AMOUNT '!V10</f>
        <v>0</v>
      </c>
      <c r="W11" s="24">
        <f>'RECEIVED AMOUNT '!W10</f>
        <v>0</v>
      </c>
      <c r="X11" s="24">
        <f>'RECEIVED AMOUNT '!X10</f>
        <v>0</v>
      </c>
      <c r="Y11" s="24">
        <f>'RECEIVED AMOUNT '!Y10</f>
        <v>0</v>
      </c>
      <c r="Z11" s="24">
        <f>'RECEIVED AMOUNT '!Z10</f>
        <v>0</v>
      </c>
      <c r="AA11" s="24">
        <f>'RECEIVED AMOUNT '!AA10</f>
        <v>0</v>
      </c>
      <c r="AB11" s="24">
        <f>'RECEIVED AMOUNT '!AB10</f>
        <v>0</v>
      </c>
      <c r="AC11" s="24">
        <f>'RECEIVED AMOUNT '!AC10</f>
        <v>0</v>
      </c>
      <c r="AD11" s="24">
        <f>'RECEIVED AMOUNT '!AD10</f>
        <v>0</v>
      </c>
      <c r="AE11" s="24">
        <f>'RECEIVED AMOUNT '!AE10</f>
        <v>0</v>
      </c>
      <c r="AF11" s="24">
        <f>'RECEIVED AMOUNT '!AF10</f>
        <v>0</v>
      </c>
      <c r="AG11" s="24">
        <f>'RECEIVED AMOUNT '!AG10</f>
        <v>0</v>
      </c>
      <c r="AH11" s="24">
        <f>'RECEIVED AMOUNT '!AH10</f>
        <v>0</v>
      </c>
      <c r="AI11" s="24">
        <f>'RECEIVED AMOUNT '!AI10</f>
        <v>0</v>
      </c>
      <c r="AJ11" s="24">
        <f>'RECEIVED AMOUNT '!AJ10</f>
        <v>0</v>
      </c>
      <c r="AK11" s="24">
        <f>'RECEIVED AMOUNT '!AK10</f>
        <v>0</v>
      </c>
      <c r="AL11" s="24">
        <f>'RECEIVED AMOUNT '!AL10</f>
        <v>0</v>
      </c>
      <c r="AM11" s="24">
        <f>'RECEIVED AMOUNT '!AM10</f>
        <v>0</v>
      </c>
      <c r="AN11" s="24">
        <f>'RECEIVED AMOUNT '!AN10</f>
        <v>0</v>
      </c>
      <c r="AO11" s="24">
        <f>'RECEIVED AMOUNT '!AO10</f>
        <v>0</v>
      </c>
      <c r="AP11" s="24">
        <f>'RECEIVED AMOUNT '!AP10</f>
        <v>0</v>
      </c>
      <c r="AQ11" s="56">
        <f t="shared" si="0"/>
        <v>32340</v>
      </c>
    </row>
    <row r="12" spans="1:43" s="1" customFormat="1" ht="48" customHeight="1">
      <c r="A12" s="56">
        <f>IF(D12="","",ROWS($B$9:B12))</f>
        <v>4</v>
      </c>
      <c r="B12" s="57" t="str">
        <f>MASTER!C10</f>
        <v>GOVT UPPER PRIMARY SCHOOL, HANUMAT KHEDA</v>
      </c>
      <c r="C12" s="24">
        <f>'RECEIVED AMOUNT '!C11</f>
        <v>0</v>
      </c>
      <c r="D12" s="24">
        <f>'RECEIVED AMOUNT '!D11</f>
        <v>10000</v>
      </c>
      <c r="E12" s="24">
        <f>'RECEIVED AMOUNT '!E11</f>
        <v>0</v>
      </c>
      <c r="F12" s="24">
        <f>'RECEIVED AMOUNT '!F11</f>
        <v>0</v>
      </c>
      <c r="G12" s="24">
        <f>'RECEIVED AMOUNT '!G11</f>
        <v>0</v>
      </c>
      <c r="H12" s="24">
        <f>'RECEIVED AMOUNT '!H11</f>
        <v>0</v>
      </c>
      <c r="I12" s="24">
        <f>'RECEIVED AMOUNT '!I11</f>
        <v>0</v>
      </c>
      <c r="J12" s="24">
        <f>'RECEIVED AMOUNT '!J11</f>
        <v>9000</v>
      </c>
      <c r="K12" s="24">
        <f>'RECEIVED AMOUNT '!K11</f>
        <v>0</v>
      </c>
      <c r="L12" s="24">
        <f>'RECEIVED AMOUNT '!L11</f>
        <v>300</v>
      </c>
      <c r="M12" s="24">
        <f>'RECEIVED AMOUNT '!M11</f>
        <v>200</v>
      </c>
      <c r="N12" s="24">
        <f>'RECEIVED AMOUNT '!N11</f>
        <v>200</v>
      </c>
      <c r="O12" s="24">
        <f>'RECEIVED AMOUNT '!O11</f>
        <v>0</v>
      </c>
      <c r="P12" s="24">
        <f>'RECEIVED AMOUNT '!P11</f>
        <v>10000</v>
      </c>
      <c r="Q12" s="24">
        <f>'RECEIVED AMOUNT '!Q11</f>
        <v>640</v>
      </c>
      <c r="R12" s="24">
        <f>'RECEIVED AMOUNT '!R11</f>
        <v>500</v>
      </c>
      <c r="S12" s="24">
        <f>'RECEIVED AMOUNT '!S11</f>
        <v>0</v>
      </c>
      <c r="T12" s="24">
        <f>'RECEIVED AMOUNT '!T11</f>
        <v>500</v>
      </c>
      <c r="U12" s="24">
        <f>'RECEIVED AMOUNT '!U11</f>
        <v>1000</v>
      </c>
      <c r="V12" s="24">
        <f>'RECEIVED AMOUNT '!V11</f>
        <v>0</v>
      </c>
      <c r="W12" s="24">
        <f>'RECEIVED AMOUNT '!W11</f>
        <v>0</v>
      </c>
      <c r="X12" s="24">
        <f>'RECEIVED AMOUNT '!X11</f>
        <v>0</v>
      </c>
      <c r="Y12" s="24">
        <f>'RECEIVED AMOUNT '!Y11</f>
        <v>0</v>
      </c>
      <c r="Z12" s="24">
        <f>'RECEIVED AMOUNT '!Z11</f>
        <v>0</v>
      </c>
      <c r="AA12" s="24">
        <f>'RECEIVED AMOUNT '!AA11</f>
        <v>0</v>
      </c>
      <c r="AB12" s="24">
        <f>'RECEIVED AMOUNT '!AB11</f>
        <v>0</v>
      </c>
      <c r="AC12" s="24">
        <f>'RECEIVED AMOUNT '!AC11</f>
        <v>0</v>
      </c>
      <c r="AD12" s="24">
        <f>'RECEIVED AMOUNT '!AD11</f>
        <v>0</v>
      </c>
      <c r="AE12" s="24">
        <f>'RECEIVED AMOUNT '!AE11</f>
        <v>0</v>
      </c>
      <c r="AF12" s="24">
        <f>'RECEIVED AMOUNT '!AF11</f>
        <v>0</v>
      </c>
      <c r="AG12" s="24">
        <f>'RECEIVED AMOUNT '!AG11</f>
        <v>0</v>
      </c>
      <c r="AH12" s="24">
        <f>'RECEIVED AMOUNT '!AH11</f>
        <v>0</v>
      </c>
      <c r="AI12" s="24">
        <f>'RECEIVED AMOUNT '!AI11</f>
        <v>0</v>
      </c>
      <c r="AJ12" s="24">
        <f>'RECEIVED AMOUNT '!AJ11</f>
        <v>0</v>
      </c>
      <c r="AK12" s="24">
        <f>'RECEIVED AMOUNT '!AK11</f>
        <v>0</v>
      </c>
      <c r="AL12" s="24">
        <f>'RECEIVED AMOUNT '!AL11</f>
        <v>0</v>
      </c>
      <c r="AM12" s="24">
        <f>'RECEIVED AMOUNT '!AM11</f>
        <v>0</v>
      </c>
      <c r="AN12" s="24">
        <f>'RECEIVED AMOUNT '!AN11</f>
        <v>0</v>
      </c>
      <c r="AO12" s="24">
        <f>'RECEIVED AMOUNT '!AO11</f>
        <v>0</v>
      </c>
      <c r="AP12" s="24">
        <f>'RECEIVED AMOUNT '!AP11</f>
        <v>0</v>
      </c>
      <c r="AQ12" s="56">
        <f t="shared" si="0"/>
        <v>32340</v>
      </c>
    </row>
    <row r="13" spans="1:43" s="1" customFormat="1" ht="48" customHeight="1">
      <c r="A13" s="56">
        <f>IF(D13="","",ROWS($B$9:B13))</f>
        <v>5</v>
      </c>
      <c r="B13" s="57" t="str">
        <f>MASTER!C11</f>
        <v>GOVT UPPER PRIMARY SCHOOL, SODALHEDI</v>
      </c>
      <c r="C13" s="24">
        <f>'RECEIVED AMOUNT '!C12</f>
        <v>0</v>
      </c>
      <c r="D13" s="24">
        <f>'RECEIVED AMOUNT '!D12</f>
        <v>25000</v>
      </c>
      <c r="E13" s="24">
        <f>'RECEIVED AMOUNT '!E12</f>
        <v>0</v>
      </c>
      <c r="F13" s="24">
        <f>'RECEIVED AMOUNT '!F12</f>
        <v>0</v>
      </c>
      <c r="G13" s="24">
        <f>'RECEIVED AMOUNT '!G12</f>
        <v>0</v>
      </c>
      <c r="H13" s="24">
        <f>'RECEIVED AMOUNT '!H12</f>
        <v>0</v>
      </c>
      <c r="I13" s="24">
        <f>'RECEIVED AMOUNT '!I12</f>
        <v>0</v>
      </c>
      <c r="J13" s="24">
        <f>'RECEIVED AMOUNT '!J12</f>
        <v>9000</v>
      </c>
      <c r="K13" s="24">
        <f>'RECEIVED AMOUNT '!K12</f>
        <v>0</v>
      </c>
      <c r="L13" s="24">
        <f>'RECEIVED AMOUNT '!L12</f>
        <v>300</v>
      </c>
      <c r="M13" s="24">
        <f>'RECEIVED AMOUNT '!M12</f>
        <v>200</v>
      </c>
      <c r="N13" s="24">
        <f>'RECEIVED AMOUNT '!N12</f>
        <v>200</v>
      </c>
      <c r="O13" s="24">
        <f>'RECEIVED AMOUNT '!O12</f>
        <v>0</v>
      </c>
      <c r="P13" s="24">
        <f>'RECEIVED AMOUNT '!P12</f>
        <v>10000</v>
      </c>
      <c r="Q13" s="24">
        <f>'RECEIVED AMOUNT '!Q12</f>
        <v>640</v>
      </c>
      <c r="R13" s="24">
        <f>'RECEIVED AMOUNT '!R12</f>
        <v>500</v>
      </c>
      <c r="S13" s="24">
        <f>'RECEIVED AMOUNT '!S12</f>
        <v>0</v>
      </c>
      <c r="T13" s="24">
        <f>'RECEIVED AMOUNT '!T12</f>
        <v>500</v>
      </c>
      <c r="U13" s="24">
        <f>'RECEIVED AMOUNT '!U12</f>
        <v>1000</v>
      </c>
      <c r="V13" s="24">
        <f>'RECEIVED AMOUNT '!V12</f>
        <v>0</v>
      </c>
      <c r="W13" s="24">
        <f>'RECEIVED AMOUNT '!W12</f>
        <v>0</v>
      </c>
      <c r="X13" s="24">
        <f>'RECEIVED AMOUNT '!X12</f>
        <v>0</v>
      </c>
      <c r="Y13" s="24">
        <f>'RECEIVED AMOUNT '!Y12</f>
        <v>0</v>
      </c>
      <c r="Z13" s="24">
        <f>'RECEIVED AMOUNT '!Z12</f>
        <v>0</v>
      </c>
      <c r="AA13" s="24">
        <f>'RECEIVED AMOUNT '!AA12</f>
        <v>0</v>
      </c>
      <c r="AB13" s="24">
        <f>'RECEIVED AMOUNT '!AB12</f>
        <v>0</v>
      </c>
      <c r="AC13" s="24">
        <f>'RECEIVED AMOUNT '!AC12</f>
        <v>0</v>
      </c>
      <c r="AD13" s="24">
        <f>'RECEIVED AMOUNT '!AD12</f>
        <v>0</v>
      </c>
      <c r="AE13" s="24">
        <f>'RECEIVED AMOUNT '!AE12</f>
        <v>0</v>
      </c>
      <c r="AF13" s="24">
        <f>'RECEIVED AMOUNT '!AF12</f>
        <v>0</v>
      </c>
      <c r="AG13" s="24">
        <f>'RECEIVED AMOUNT '!AG12</f>
        <v>0</v>
      </c>
      <c r="AH13" s="24">
        <f>'RECEIVED AMOUNT '!AH12</f>
        <v>0</v>
      </c>
      <c r="AI13" s="24">
        <f>'RECEIVED AMOUNT '!AI12</f>
        <v>0</v>
      </c>
      <c r="AJ13" s="24">
        <f>'RECEIVED AMOUNT '!AJ12</f>
        <v>0</v>
      </c>
      <c r="AK13" s="24">
        <f>'RECEIVED AMOUNT '!AK12</f>
        <v>0</v>
      </c>
      <c r="AL13" s="24">
        <f>'RECEIVED AMOUNT '!AL12</f>
        <v>0</v>
      </c>
      <c r="AM13" s="24">
        <f>'RECEIVED AMOUNT '!AM12</f>
        <v>0</v>
      </c>
      <c r="AN13" s="24">
        <f>'RECEIVED AMOUNT '!AN12</f>
        <v>0</v>
      </c>
      <c r="AO13" s="24">
        <f>'RECEIVED AMOUNT '!AO12</f>
        <v>0</v>
      </c>
      <c r="AP13" s="24">
        <f>'RECEIVED AMOUNT '!AP12</f>
        <v>0</v>
      </c>
      <c r="AQ13" s="56">
        <f t="shared" si="0"/>
        <v>47340</v>
      </c>
    </row>
    <row r="14" spans="1:43" s="1" customFormat="1" ht="48" customHeight="1">
      <c r="A14" s="56">
        <f>IF(D14="","",ROWS($B$9:B14))</f>
        <v>6</v>
      </c>
      <c r="B14" s="57" t="str">
        <f>MASTER!C12</f>
        <v>GOVT UPPER PRIMARY SCHOOL, SALPUR</v>
      </c>
      <c r="C14" s="24">
        <f>'RECEIVED AMOUNT '!C13</f>
        <v>0</v>
      </c>
      <c r="D14" s="24">
        <f>'RECEIVED AMOUNT '!D13</f>
        <v>25000</v>
      </c>
      <c r="E14" s="24">
        <f>'RECEIVED AMOUNT '!E13</f>
        <v>0</v>
      </c>
      <c r="F14" s="24">
        <f>'RECEIVED AMOUNT '!F13</f>
        <v>0</v>
      </c>
      <c r="G14" s="24">
        <f>'RECEIVED AMOUNT '!G13</f>
        <v>0</v>
      </c>
      <c r="H14" s="24">
        <f>'RECEIVED AMOUNT '!H13</f>
        <v>0</v>
      </c>
      <c r="I14" s="24">
        <f>'RECEIVED AMOUNT '!I13</f>
        <v>0</v>
      </c>
      <c r="J14" s="24">
        <f>'RECEIVED AMOUNT '!J13</f>
        <v>9000</v>
      </c>
      <c r="K14" s="24">
        <f>'RECEIVED AMOUNT '!K13</f>
        <v>0</v>
      </c>
      <c r="L14" s="24">
        <f>'RECEIVED AMOUNT '!L13</f>
        <v>300</v>
      </c>
      <c r="M14" s="24">
        <f>'RECEIVED AMOUNT '!M13</f>
        <v>200</v>
      </c>
      <c r="N14" s="24">
        <f>'RECEIVED AMOUNT '!N13</f>
        <v>200</v>
      </c>
      <c r="O14" s="24">
        <f>'RECEIVED AMOUNT '!O13</f>
        <v>0</v>
      </c>
      <c r="P14" s="24">
        <f>'RECEIVED AMOUNT '!P13</f>
        <v>10000</v>
      </c>
      <c r="Q14" s="24">
        <f>'RECEIVED AMOUNT '!Q13</f>
        <v>640</v>
      </c>
      <c r="R14" s="24">
        <f>'RECEIVED AMOUNT '!R13</f>
        <v>500</v>
      </c>
      <c r="S14" s="24">
        <f>'RECEIVED AMOUNT '!S13</f>
        <v>0</v>
      </c>
      <c r="T14" s="24">
        <f>'RECEIVED AMOUNT '!T13</f>
        <v>500</v>
      </c>
      <c r="U14" s="24">
        <f>'RECEIVED AMOUNT '!U13</f>
        <v>1000</v>
      </c>
      <c r="V14" s="24">
        <f>'RECEIVED AMOUNT '!V13</f>
        <v>0</v>
      </c>
      <c r="W14" s="24">
        <f>'RECEIVED AMOUNT '!W13</f>
        <v>0</v>
      </c>
      <c r="X14" s="24">
        <f>'RECEIVED AMOUNT '!X13</f>
        <v>0</v>
      </c>
      <c r="Y14" s="24">
        <f>'RECEIVED AMOUNT '!Y13</f>
        <v>0</v>
      </c>
      <c r="Z14" s="24">
        <f>'RECEIVED AMOUNT '!Z13</f>
        <v>0</v>
      </c>
      <c r="AA14" s="24">
        <f>'RECEIVED AMOUNT '!AA13</f>
        <v>0</v>
      </c>
      <c r="AB14" s="24">
        <f>'RECEIVED AMOUNT '!AB13</f>
        <v>0</v>
      </c>
      <c r="AC14" s="24">
        <f>'RECEIVED AMOUNT '!AC13</f>
        <v>0</v>
      </c>
      <c r="AD14" s="24">
        <f>'RECEIVED AMOUNT '!AD13</f>
        <v>0</v>
      </c>
      <c r="AE14" s="24">
        <f>'RECEIVED AMOUNT '!AE13</f>
        <v>0</v>
      </c>
      <c r="AF14" s="24">
        <f>'RECEIVED AMOUNT '!AF13</f>
        <v>0</v>
      </c>
      <c r="AG14" s="24">
        <f>'RECEIVED AMOUNT '!AG13</f>
        <v>0</v>
      </c>
      <c r="AH14" s="24">
        <f>'RECEIVED AMOUNT '!AH13</f>
        <v>0</v>
      </c>
      <c r="AI14" s="24">
        <f>'RECEIVED AMOUNT '!AI13</f>
        <v>0</v>
      </c>
      <c r="AJ14" s="24">
        <f>'RECEIVED AMOUNT '!AJ13</f>
        <v>0</v>
      </c>
      <c r="AK14" s="24">
        <f>'RECEIVED AMOUNT '!AK13</f>
        <v>0</v>
      </c>
      <c r="AL14" s="24">
        <f>'RECEIVED AMOUNT '!AL13</f>
        <v>0</v>
      </c>
      <c r="AM14" s="24">
        <f>'RECEIVED AMOUNT '!AM13</f>
        <v>0</v>
      </c>
      <c r="AN14" s="24">
        <f>'RECEIVED AMOUNT '!AN13</f>
        <v>0</v>
      </c>
      <c r="AO14" s="24">
        <f>'RECEIVED AMOUNT '!AO13</f>
        <v>0</v>
      </c>
      <c r="AP14" s="24">
        <f>'RECEIVED AMOUNT '!AP13</f>
        <v>0</v>
      </c>
      <c r="AQ14" s="56">
        <f t="shared" si="0"/>
        <v>47340</v>
      </c>
    </row>
    <row r="15" spans="1:43" s="1" customFormat="1" ht="48" customHeight="1">
      <c r="A15" s="56">
        <f>IF(D15="","",ROWS($B$9:B15))</f>
        <v>7</v>
      </c>
      <c r="B15" s="57" t="str">
        <f>MASTER!C13</f>
        <v>MAA BADI DAY CARE CENTER, SALPURA</v>
      </c>
      <c r="C15" s="24">
        <f>'RECEIVED AMOUNT '!C14</f>
        <v>0</v>
      </c>
      <c r="D15" s="24">
        <f>'RECEIVED AMOUNT '!D14</f>
        <v>10000</v>
      </c>
      <c r="E15" s="24">
        <f>'RECEIVED AMOUNT '!E14</f>
        <v>0</v>
      </c>
      <c r="F15" s="24">
        <f>'RECEIVED AMOUNT '!F14</f>
        <v>0</v>
      </c>
      <c r="G15" s="24">
        <f>'RECEIVED AMOUNT '!G14</f>
        <v>0</v>
      </c>
      <c r="H15" s="24">
        <f>'RECEIVED AMOUNT '!H14</f>
        <v>0</v>
      </c>
      <c r="I15" s="24">
        <f>'RECEIVED AMOUNT '!I14</f>
        <v>0</v>
      </c>
      <c r="J15" s="24">
        <f>'RECEIVED AMOUNT '!J14</f>
        <v>5000</v>
      </c>
      <c r="K15" s="24">
        <f>'RECEIVED AMOUNT '!K14</f>
        <v>0</v>
      </c>
      <c r="L15" s="24">
        <f>'RECEIVED AMOUNT '!L14</f>
        <v>300</v>
      </c>
      <c r="M15" s="24">
        <f>'RECEIVED AMOUNT '!M14</f>
        <v>200</v>
      </c>
      <c r="N15" s="24">
        <f>'RECEIVED AMOUNT '!N14</f>
        <v>200</v>
      </c>
      <c r="O15" s="24">
        <f>'RECEIVED AMOUNT '!O14</f>
        <v>0</v>
      </c>
      <c r="P15" s="24">
        <f>'RECEIVED AMOUNT '!P14</f>
        <v>5000</v>
      </c>
      <c r="Q15" s="24">
        <f>'RECEIVED AMOUNT '!Q14</f>
        <v>640</v>
      </c>
      <c r="R15" s="24">
        <f>'RECEIVED AMOUNT '!R14</f>
        <v>0</v>
      </c>
      <c r="S15" s="24">
        <f>'RECEIVED AMOUNT '!S14</f>
        <v>0</v>
      </c>
      <c r="T15" s="24">
        <f>'RECEIVED AMOUNT '!T14</f>
        <v>500</v>
      </c>
      <c r="U15" s="24">
        <f>'RECEIVED AMOUNT '!U14</f>
        <v>1000</v>
      </c>
      <c r="V15" s="24">
        <f>'RECEIVED AMOUNT '!V14</f>
        <v>0</v>
      </c>
      <c r="W15" s="24">
        <f>'RECEIVED AMOUNT '!W14</f>
        <v>0</v>
      </c>
      <c r="X15" s="24">
        <f>'RECEIVED AMOUNT '!X14</f>
        <v>0</v>
      </c>
      <c r="Y15" s="24">
        <f>'RECEIVED AMOUNT '!Y14</f>
        <v>0</v>
      </c>
      <c r="Z15" s="24">
        <f>'RECEIVED AMOUNT '!Z14</f>
        <v>0</v>
      </c>
      <c r="AA15" s="24">
        <f>'RECEIVED AMOUNT '!AA14</f>
        <v>0</v>
      </c>
      <c r="AB15" s="24">
        <f>'RECEIVED AMOUNT '!AB14</f>
        <v>0</v>
      </c>
      <c r="AC15" s="24">
        <f>'RECEIVED AMOUNT '!AC14</f>
        <v>0</v>
      </c>
      <c r="AD15" s="24">
        <f>'RECEIVED AMOUNT '!AD14</f>
        <v>0</v>
      </c>
      <c r="AE15" s="24">
        <f>'RECEIVED AMOUNT '!AE14</f>
        <v>0</v>
      </c>
      <c r="AF15" s="24">
        <f>'RECEIVED AMOUNT '!AF14</f>
        <v>0</v>
      </c>
      <c r="AG15" s="24">
        <f>'RECEIVED AMOUNT '!AG14</f>
        <v>0</v>
      </c>
      <c r="AH15" s="24">
        <f>'RECEIVED AMOUNT '!AH14</f>
        <v>0</v>
      </c>
      <c r="AI15" s="24">
        <f>'RECEIVED AMOUNT '!AI14</f>
        <v>0</v>
      </c>
      <c r="AJ15" s="24">
        <f>'RECEIVED AMOUNT '!AJ14</f>
        <v>0</v>
      </c>
      <c r="AK15" s="24">
        <f>'RECEIVED AMOUNT '!AK14</f>
        <v>0</v>
      </c>
      <c r="AL15" s="24">
        <f>'RECEIVED AMOUNT '!AL14</f>
        <v>0</v>
      </c>
      <c r="AM15" s="24">
        <f>'RECEIVED AMOUNT '!AM14</f>
        <v>0</v>
      </c>
      <c r="AN15" s="24">
        <f>'RECEIVED AMOUNT '!AN14</f>
        <v>0</v>
      </c>
      <c r="AO15" s="24">
        <f>'RECEIVED AMOUNT '!AO14</f>
        <v>0</v>
      </c>
      <c r="AP15" s="24">
        <f>'RECEIVED AMOUNT '!AP14</f>
        <v>0</v>
      </c>
      <c r="AQ15" s="56">
        <f t="shared" si="0"/>
        <v>22840</v>
      </c>
    </row>
    <row r="16" spans="1:43" s="1" customFormat="1" ht="48" customHeight="1">
      <c r="A16" s="56">
        <f>IF(D16="","",ROWS($B$9:B16))</f>
        <v>8</v>
      </c>
      <c r="B16" s="57">
        <f>MASTER!C14</f>
        <v>0</v>
      </c>
      <c r="C16" s="24">
        <f>'RECEIVED AMOUNT '!C15</f>
        <v>0</v>
      </c>
      <c r="D16" s="24">
        <f>'RECEIVED AMOUNT '!D15</f>
        <v>0</v>
      </c>
      <c r="E16" s="24">
        <f>'RECEIVED AMOUNT '!E15</f>
        <v>0</v>
      </c>
      <c r="F16" s="24">
        <f>'RECEIVED AMOUNT '!F15</f>
        <v>0</v>
      </c>
      <c r="G16" s="24">
        <f>'RECEIVED AMOUNT '!G15</f>
        <v>0</v>
      </c>
      <c r="H16" s="24">
        <f>'RECEIVED AMOUNT '!H15</f>
        <v>0</v>
      </c>
      <c r="I16" s="24">
        <f>'RECEIVED AMOUNT '!I15</f>
        <v>0</v>
      </c>
      <c r="J16" s="24">
        <f>'RECEIVED AMOUNT '!J15</f>
        <v>0</v>
      </c>
      <c r="K16" s="24">
        <f>'RECEIVED AMOUNT '!K15</f>
        <v>0</v>
      </c>
      <c r="L16" s="24">
        <f>'RECEIVED AMOUNT '!L15</f>
        <v>0</v>
      </c>
      <c r="M16" s="24">
        <f>'RECEIVED AMOUNT '!M15</f>
        <v>0</v>
      </c>
      <c r="N16" s="24">
        <f>'RECEIVED AMOUNT '!N15</f>
        <v>0</v>
      </c>
      <c r="O16" s="24">
        <f>'RECEIVED AMOUNT '!O15</f>
        <v>0</v>
      </c>
      <c r="P16" s="24">
        <f>'RECEIVED AMOUNT '!P15</f>
        <v>0</v>
      </c>
      <c r="Q16" s="24">
        <f>'RECEIVED AMOUNT '!Q15</f>
        <v>0</v>
      </c>
      <c r="R16" s="24">
        <f>'RECEIVED AMOUNT '!R15</f>
        <v>0</v>
      </c>
      <c r="S16" s="24">
        <f>'RECEIVED AMOUNT '!S15</f>
        <v>0</v>
      </c>
      <c r="T16" s="24">
        <f>'RECEIVED AMOUNT '!T15</f>
        <v>0</v>
      </c>
      <c r="U16" s="24">
        <f>'RECEIVED AMOUNT '!U15</f>
        <v>0</v>
      </c>
      <c r="V16" s="24">
        <f>'RECEIVED AMOUNT '!V15</f>
        <v>0</v>
      </c>
      <c r="W16" s="24">
        <f>'RECEIVED AMOUNT '!W15</f>
        <v>0</v>
      </c>
      <c r="X16" s="24">
        <f>'RECEIVED AMOUNT '!X15</f>
        <v>0</v>
      </c>
      <c r="Y16" s="24">
        <f>'RECEIVED AMOUNT '!Y15</f>
        <v>0</v>
      </c>
      <c r="Z16" s="24">
        <f>'RECEIVED AMOUNT '!Z15</f>
        <v>0</v>
      </c>
      <c r="AA16" s="24">
        <f>'RECEIVED AMOUNT '!AA15</f>
        <v>0</v>
      </c>
      <c r="AB16" s="24">
        <f>'RECEIVED AMOUNT '!AB15</f>
        <v>0</v>
      </c>
      <c r="AC16" s="24">
        <f>'RECEIVED AMOUNT '!AC15</f>
        <v>0</v>
      </c>
      <c r="AD16" s="24">
        <f>'RECEIVED AMOUNT '!AD15</f>
        <v>0</v>
      </c>
      <c r="AE16" s="24">
        <f>'RECEIVED AMOUNT '!AE15</f>
        <v>0</v>
      </c>
      <c r="AF16" s="24">
        <f>'RECEIVED AMOUNT '!AF15</f>
        <v>0</v>
      </c>
      <c r="AG16" s="24">
        <f>'RECEIVED AMOUNT '!AG15</f>
        <v>0</v>
      </c>
      <c r="AH16" s="24">
        <f>'RECEIVED AMOUNT '!AH15</f>
        <v>0</v>
      </c>
      <c r="AI16" s="24">
        <f>'RECEIVED AMOUNT '!AI15</f>
        <v>0</v>
      </c>
      <c r="AJ16" s="24">
        <f>'RECEIVED AMOUNT '!AJ15</f>
        <v>0</v>
      </c>
      <c r="AK16" s="24">
        <f>'RECEIVED AMOUNT '!AK15</f>
        <v>0</v>
      </c>
      <c r="AL16" s="24">
        <f>'RECEIVED AMOUNT '!AL15</f>
        <v>0</v>
      </c>
      <c r="AM16" s="24">
        <f>'RECEIVED AMOUNT '!AM15</f>
        <v>0</v>
      </c>
      <c r="AN16" s="24">
        <f>'RECEIVED AMOUNT '!AN15</f>
        <v>0</v>
      </c>
      <c r="AO16" s="24">
        <f>'RECEIVED AMOUNT '!AO15</f>
        <v>0</v>
      </c>
      <c r="AP16" s="24">
        <f>'RECEIVED AMOUNT '!AP15</f>
        <v>0</v>
      </c>
      <c r="AQ16" s="56">
        <f t="shared" si="0"/>
        <v>0</v>
      </c>
    </row>
    <row r="17" spans="1:43" s="1" customFormat="1" ht="48" customHeight="1">
      <c r="A17" s="56">
        <f>IF(D17="","",ROWS($B$9:B17))</f>
        <v>9</v>
      </c>
      <c r="B17" s="57">
        <f>MASTER!C15</f>
        <v>0</v>
      </c>
      <c r="C17" s="24">
        <f>'RECEIVED AMOUNT '!C16</f>
        <v>0</v>
      </c>
      <c r="D17" s="24">
        <f>'RECEIVED AMOUNT '!D16</f>
        <v>0</v>
      </c>
      <c r="E17" s="24">
        <f>'RECEIVED AMOUNT '!E16</f>
        <v>0</v>
      </c>
      <c r="F17" s="24">
        <f>'RECEIVED AMOUNT '!F16</f>
        <v>0</v>
      </c>
      <c r="G17" s="24">
        <f>'RECEIVED AMOUNT '!G16</f>
        <v>0</v>
      </c>
      <c r="H17" s="24">
        <f>'RECEIVED AMOUNT '!H16</f>
        <v>0</v>
      </c>
      <c r="I17" s="24">
        <f>'RECEIVED AMOUNT '!I16</f>
        <v>0</v>
      </c>
      <c r="J17" s="24">
        <f>'RECEIVED AMOUNT '!J16</f>
        <v>0</v>
      </c>
      <c r="K17" s="24">
        <f>'RECEIVED AMOUNT '!K16</f>
        <v>0</v>
      </c>
      <c r="L17" s="24">
        <f>'RECEIVED AMOUNT '!L16</f>
        <v>0</v>
      </c>
      <c r="M17" s="24">
        <f>'RECEIVED AMOUNT '!M16</f>
        <v>0</v>
      </c>
      <c r="N17" s="24">
        <f>'RECEIVED AMOUNT '!N16</f>
        <v>0</v>
      </c>
      <c r="O17" s="24">
        <f>'RECEIVED AMOUNT '!O16</f>
        <v>0</v>
      </c>
      <c r="P17" s="24">
        <f>'RECEIVED AMOUNT '!P16</f>
        <v>0</v>
      </c>
      <c r="Q17" s="24">
        <f>'RECEIVED AMOUNT '!Q16</f>
        <v>0</v>
      </c>
      <c r="R17" s="24">
        <f>'RECEIVED AMOUNT '!R16</f>
        <v>0</v>
      </c>
      <c r="S17" s="24">
        <f>'RECEIVED AMOUNT '!S16</f>
        <v>0</v>
      </c>
      <c r="T17" s="24">
        <f>'RECEIVED AMOUNT '!T16</f>
        <v>0</v>
      </c>
      <c r="U17" s="24">
        <f>'RECEIVED AMOUNT '!U16</f>
        <v>0</v>
      </c>
      <c r="V17" s="24">
        <f>'RECEIVED AMOUNT '!V16</f>
        <v>0</v>
      </c>
      <c r="W17" s="24">
        <f>'RECEIVED AMOUNT '!W16</f>
        <v>0</v>
      </c>
      <c r="X17" s="24">
        <f>'RECEIVED AMOUNT '!X16</f>
        <v>0</v>
      </c>
      <c r="Y17" s="24">
        <f>'RECEIVED AMOUNT '!Y16</f>
        <v>0</v>
      </c>
      <c r="Z17" s="24">
        <f>'RECEIVED AMOUNT '!Z16</f>
        <v>0</v>
      </c>
      <c r="AA17" s="24">
        <f>'RECEIVED AMOUNT '!AA16</f>
        <v>0</v>
      </c>
      <c r="AB17" s="24">
        <f>'RECEIVED AMOUNT '!AB16</f>
        <v>0</v>
      </c>
      <c r="AC17" s="24">
        <f>'RECEIVED AMOUNT '!AC16</f>
        <v>0</v>
      </c>
      <c r="AD17" s="24">
        <f>'RECEIVED AMOUNT '!AD16</f>
        <v>0</v>
      </c>
      <c r="AE17" s="24">
        <f>'RECEIVED AMOUNT '!AE16</f>
        <v>0</v>
      </c>
      <c r="AF17" s="24">
        <f>'RECEIVED AMOUNT '!AF16</f>
        <v>0</v>
      </c>
      <c r="AG17" s="24">
        <f>'RECEIVED AMOUNT '!AG16</f>
        <v>0</v>
      </c>
      <c r="AH17" s="24">
        <f>'RECEIVED AMOUNT '!AH16</f>
        <v>0</v>
      </c>
      <c r="AI17" s="24">
        <f>'RECEIVED AMOUNT '!AI16</f>
        <v>0</v>
      </c>
      <c r="AJ17" s="24">
        <f>'RECEIVED AMOUNT '!AJ16</f>
        <v>0</v>
      </c>
      <c r="AK17" s="24">
        <f>'RECEIVED AMOUNT '!AK16</f>
        <v>0</v>
      </c>
      <c r="AL17" s="24">
        <f>'RECEIVED AMOUNT '!AL16</f>
        <v>0</v>
      </c>
      <c r="AM17" s="24">
        <f>'RECEIVED AMOUNT '!AM16</f>
        <v>0</v>
      </c>
      <c r="AN17" s="24">
        <f>'RECEIVED AMOUNT '!AN16</f>
        <v>0</v>
      </c>
      <c r="AO17" s="24">
        <f>'RECEIVED AMOUNT '!AO16</f>
        <v>0</v>
      </c>
      <c r="AP17" s="24">
        <f>'RECEIVED AMOUNT '!AP16</f>
        <v>0</v>
      </c>
      <c r="AQ17" s="56">
        <f t="shared" si="0"/>
        <v>0</v>
      </c>
    </row>
    <row r="18" spans="1:43" s="1" customFormat="1" ht="48" customHeight="1">
      <c r="A18" s="56">
        <f>IF(D18="","",ROWS($B$9:B18))</f>
        <v>10</v>
      </c>
      <c r="B18" s="57">
        <f>MASTER!C16</f>
        <v>0</v>
      </c>
      <c r="C18" s="24">
        <f>'RECEIVED AMOUNT '!C17</f>
        <v>0</v>
      </c>
      <c r="D18" s="24">
        <f>'RECEIVED AMOUNT '!D17</f>
        <v>0</v>
      </c>
      <c r="E18" s="24">
        <f>'RECEIVED AMOUNT '!E17</f>
        <v>0</v>
      </c>
      <c r="F18" s="24">
        <f>'RECEIVED AMOUNT '!F17</f>
        <v>0</v>
      </c>
      <c r="G18" s="24">
        <f>'RECEIVED AMOUNT '!G17</f>
        <v>0</v>
      </c>
      <c r="H18" s="24">
        <f>'RECEIVED AMOUNT '!H17</f>
        <v>0</v>
      </c>
      <c r="I18" s="24">
        <f>'RECEIVED AMOUNT '!I17</f>
        <v>0</v>
      </c>
      <c r="J18" s="24">
        <f>'RECEIVED AMOUNT '!J17</f>
        <v>0</v>
      </c>
      <c r="K18" s="24">
        <f>'RECEIVED AMOUNT '!K17</f>
        <v>0</v>
      </c>
      <c r="L18" s="24">
        <f>'RECEIVED AMOUNT '!L17</f>
        <v>0</v>
      </c>
      <c r="M18" s="24">
        <f>'RECEIVED AMOUNT '!M17</f>
        <v>0</v>
      </c>
      <c r="N18" s="24">
        <f>'RECEIVED AMOUNT '!N17</f>
        <v>0</v>
      </c>
      <c r="O18" s="24">
        <f>'RECEIVED AMOUNT '!O17</f>
        <v>0</v>
      </c>
      <c r="P18" s="24">
        <f>'RECEIVED AMOUNT '!P17</f>
        <v>0</v>
      </c>
      <c r="Q18" s="24">
        <f>'RECEIVED AMOUNT '!Q17</f>
        <v>0</v>
      </c>
      <c r="R18" s="24">
        <f>'RECEIVED AMOUNT '!R17</f>
        <v>0</v>
      </c>
      <c r="S18" s="24">
        <f>'RECEIVED AMOUNT '!S17</f>
        <v>0</v>
      </c>
      <c r="T18" s="24">
        <f>'RECEIVED AMOUNT '!T17</f>
        <v>0</v>
      </c>
      <c r="U18" s="24">
        <f>'RECEIVED AMOUNT '!U17</f>
        <v>0</v>
      </c>
      <c r="V18" s="24">
        <f>'RECEIVED AMOUNT '!V17</f>
        <v>0</v>
      </c>
      <c r="W18" s="24">
        <f>'RECEIVED AMOUNT '!W17</f>
        <v>0</v>
      </c>
      <c r="X18" s="24">
        <f>'RECEIVED AMOUNT '!X17</f>
        <v>0</v>
      </c>
      <c r="Y18" s="24">
        <f>'RECEIVED AMOUNT '!Y17</f>
        <v>0</v>
      </c>
      <c r="Z18" s="24">
        <f>'RECEIVED AMOUNT '!Z17</f>
        <v>0</v>
      </c>
      <c r="AA18" s="24">
        <f>'RECEIVED AMOUNT '!AA17</f>
        <v>0</v>
      </c>
      <c r="AB18" s="24">
        <f>'RECEIVED AMOUNT '!AB17</f>
        <v>0</v>
      </c>
      <c r="AC18" s="24">
        <f>'RECEIVED AMOUNT '!AC17</f>
        <v>0</v>
      </c>
      <c r="AD18" s="24">
        <f>'RECEIVED AMOUNT '!AD17</f>
        <v>0</v>
      </c>
      <c r="AE18" s="24">
        <f>'RECEIVED AMOUNT '!AE17</f>
        <v>0</v>
      </c>
      <c r="AF18" s="24">
        <f>'RECEIVED AMOUNT '!AF17</f>
        <v>0</v>
      </c>
      <c r="AG18" s="24">
        <f>'RECEIVED AMOUNT '!AG17</f>
        <v>0</v>
      </c>
      <c r="AH18" s="24">
        <f>'RECEIVED AMOUNT '!AH17</f>
        <v>0</v>
      </c>
      <c r="AI18" s="24">
        <f>'RECEIVED AMOUNT '!AI17</f>
        <v>0</v>
      </c>
      <c r="AJ18" s="24">
        <f>'RECEIVED AMOUNT '!AJ17</f>
        <v>0</v>
      </c>
      <c r="AK18" s="24">
        <f>'RECEIVED AMOUNT '!AK17</f>
        <v>0</v>
      </c>
      <c r="AL18" s="24">
        <f>'RECEIVED AMOUNT '!AL17</f>
        <v>0</v>
      </c>
      <c r="AM18" s="24">
        <f>'RECEIVED AMOUNT '!AM17</f>
        <v>0</v>
      </c>
      <c r="AN18" s="24">
        <f>'RECEIVED AMOUNT '!AN17</f>
        <v>0</v>
      </c>
      <c r="AO18" s="24">
        <f>'RECEIVED AMOUNT '!AO17</f>
        <v>0</v>
      </c>
      <c r="AP18" s="24">
        <f>'RECEIVED AMOUNT '!AP17</f>
        <v>0</v>
      </c>
      <c r="AQ18" s="56">
        <f t="shared" si="0"/>
        <v>0</v>
      </c>
    </row>
    <row r="19" spans="1:43" s="1" customFormat="1" ht="48" customHeight="1">
      <c r="A19" s="56">
        <f>IF(D19="","",ROWS($B$9:B19))</f>
        <v>11</v>
      </c>
      <c r="B19" s="57">
        <f>MASTER!C17</f>
        <v>0</v>
      </c>
      <c r="C19" s="24">
        <f>'RECEIVED AMOUNT '!C18</f>
        <v>0</v>
      </c>
      <c r="D19" s="24">
        <f>'RECEIVED AMOUNT '!D18</f>
        <v>0</v>
      </c>
      <c r="E19" s="24">
        <f>'RECEIVED AMOUNT '!E18</f>
        <v>0</v>
      </c>
      <c r="F19" s="24">
        <f>'RECEIVED AMOUNT '!F18</f>
        <v>0</v>
      </c>
      <c r="G19" s="24">
        <f>'RECEIVED AMOUNT '!G18</f>
        <v>0</v>
      </c>
      <c r="H19" s="24">
        <f>'RECEIVED AMOUNT '!H18</f>
        <v>0</v>
      </c>
      <c r="I19" s="24">
        <f>'RECEIVED AMOUNT '!I18</f>
        <v>0</v>
      </c>
      <c r="J19" s="24">
        <f>'RECEIVED AMOUNT '!J18</f>
        <v>0</v>
      </c>
      <c r="K19" s="24">
        <f>'RECEIVED AMOUNT '!K18</f>
        <v>0</v>
      </c>
      <c r="L19" s="24">
        <f>'RECEIVED AMOUNT '!L18</f>
        <v>0</v>
      </c>
      <c r="M19" s="24">
        <f>'RECEIVED AMOUNT '!M18</f>
        <v>0</v>
      </c>
      <c r="N19" s="24">
        <f>'RECEIVED AMOUNT '!N18</f>
        <v>0</v>
      </c>
      <c r="O19" s="24">
        <f>'RECEIVED AMOUNT '!O18</f>
        <v>0</v>
      </c>
      <c r="P19" s="24">
        <f>'RECEIVED AMOUNT '!P18</f>
        <v>0</v>
      </c>
      <c r="Q19" s="24">
        <f>'RECEIVED AMOUNT '!Q18</f>
        <v>0</v>
      </c>
      <c r="R19" s="24">
        <f>'RECEIVED AMOUNT '!R18</f>
        <v>0</v>
      </c>
      <c r="S19" s="24">
        <f>'RECEIVED AMOUNT '!S18</f>
        <v>0</v>
      </c>
      <c r="T19" s="24">
        <f>'RECEIVED AMOUNT '!T18</f>
        <v>0</v>
      </c>
      <c r="U19" s="24">
        <f>'RECEIVED AMOUNT '!U18</f>
        <v>0</v>
      </c>
      <c r="V19" s="24">
        <f>'RECEIVED AMOUNT '!V18</f>
        <v>0</v>
      </c>
      <c r="W19" s="24">
        <f>'RECEIVED AMOUNT '!W18</f>
        <v>0</v>
      </c>
      <c r="X19" s="24">
        <f>'RECEIVED AMOUNT '!X18</f>
        <v>0</v>
      </c>
      <c r="Y19" s="24">
        <f>'RECEIVED AMOUNT '!Y18</f>
        <v>0</v>
      </c>
      <c r="Z19" s="24">
        <f>'RECEIVED AMOUNT '!Z18</f>
        <v>0</v>
      </c>
      <c r="AA19" s="24">
        <f>'RECEIVED AMOUNT '!AA18</f>
        <v>0</v>
      </c>
      <c r="AB19" s="24">
        <f>'RECEIVED AMOUNT '!AB18</f>
        <v>0</v>
      </c>
      <c r="AC19" s="24">
        <f>'RECEIVED AMOUNT '!AC18</f>
        <v>0</v>
      </c>
      <c r="AD19" s="24">
        <f>'RECEIVED AMOUNT '!AD18</f>
        <v>0</v>
      </c>
      <c r="AE19" s="24">
        <f>'RECEIVED AMOUNT '!AE18</f>
        <v>0</v>
      </c>
      <c r="AF19" s="24">
        <f>'RECEIVED AMOUNT '!AF18</f>
        <v>0</v>
      </c>
      <c r="AG19" s="24">
        <f>'RECEIVED AMOUNT '!AG18</f>
        <v>0</v>
      </c>
      <c r="AH19" s="24">
        <f>'RECEIVED AMOUNT '!AH18</f>
        <v>0</v>
      </c>
      <c r="AI19" s="24">
        <f>'RECEIVED AMOUNT '!AI18</f>
        <v>0</v>
      </c>
      <c r="AJ19" s="24">
        <f>'RECEIVED AMOUNT '!AJ18</f>
        <v>0</v>
      </c>
      <c r="AK19" s="24">
        <f>'RECEIVED AMOUNT '!AK18</f>
        <v>0</v>
      </c>
      <c r="AL19" s="24">
        <f>'RECEIVED AMOUNT '!AL18</f>
        <v>0</v>
      </c>
      <c r="AM19" s="24">
        <f>'RECEIVED AMOUNT '!AM18</f>
        <v>0</v>
      </c>
      <c r="AN19" s="24">
        <f>'RECEIVED AMOUNT '!AN18</f>
        <v>0</v>
      </c>
      <c r="AO19" s="24">
        <f>'RECEIVED AMOUNT '!AO18</f>
        <v>0</v>
      </c>
      <c r="AP19" s="24">
        <f>'RECEIVED AMOUNT '!AP18</f>
        <v>0</v>
      </c>
      <c r="AQ19" s="56">
        <f t="shared" si="0"/>
        <v>0</v>
      </c>
    </row>
    <row r="20" spans="1:43" s="1" customFormat="1" ht="48" customHeight="1">
      <c r="A20" s="56">
        <f>IF(D20="","",ROWS($B$9:B20))</f>
        <v>12</v>
      </c>
      <c r="B20" s="57">
        <f>MASTER!C18</f>
        <v>0</v>
      </c>
      <c r="C20" s="24">
        <f>'RECEIVED AMOUNT '!C19</f>
        <v>0</v>
      </c>
      <c r="D20" s="24">
        <f>'RECEIVED AMOUNT '!D19</f>
        <v>0</v>
      </c>
      <c r="E20" s="24">
        <f>'RECEIVED AMOUNT '!E19</f>
        <v>0</v>
      </c>
      <c r="F20" s="24">
        <f>'RECEIVED AMOUNT '!F19</f>
        <v>0</v>
      </c>
      <c r="G20" s="24">
        <f>'RECEIVED AMOUNT '!G19</f>
        <v>0</v>
      </c>
      <c r="H20" s="24">
        <f>'RECEIVED AMOUNT '!H19</f>
        <v>0</v>
      </c>
      <c r="I20" s="24">
        <f>'RECEIVED AMOUNT '!I19</f>
        <v>0</v>
      </c>
      <c r="J20" s="24">
        <f>'RECEIVED AMOUNT '!J19</f>
        <v>0</v>
      </c>
      <c r="K20" s="24">
        <f>'RECEIVED AMOUNT '!K19</f>
        <v>0</v>
      </c>
      <c r="L20" s="24">
        <f>'RECEIVED AMOUNT '!L19</f>
        <v>0</v>
      </c>
      <c r="M20" s="24">
        <f>'RECEIVED AMOUNT '!M19</f>
        <v>0</v>
      </c>
      <c r="N20" s="24">
        <f>'RECEIVED AMOUNT '!N19</f>
        <v>0</v>
      </c>
      <c r="O20" s="24">
        <f>'RECEIVED AMOUNT '!O19</f>
        <v>0</v>
      </c>
      <c r="P20" s="24">
        <f>'RECEIVED AMOUNT '!P19</f>
        <v>0</v>
      </c>
      <c r="Q20" s="24">
        <f>'RECEIVED AMOUNT '!Q19</f>
        <v>0</v>
      </c>
      <c r="R20" s="24">
        <f>'RECEIVED AMOUNT '!R19</f>
        <v>0</v>
      </c>
      <c r="S20" s="24">
        <f>'RECEIVED AMOUNT '!S19</f>
        <v>0</v>
      </c>
      <c r="T20" s="24">
        <f>'RECEIVED AMOUNT '!T19</f>
        <v>0</v>
      </c>
      <c r="U20" s="24">
        <f>'RECEIVED AMOUNT '!U19</f>
        <v>0</v>
      </c>
      <c r="V20" s="24">
        <f>'RECEIVED AMOUNT '!V19</f>
        <v>0</v>
      </c>
      <c r="W20" s="24">
        <f>'RECEIVED AMOUNT '!W19</f>
        <v>0</v>
      </c>
      <c r="X20" s="24">
        <f>'RECEIVED AMOUNT '!X19</f>
        <v>0</v>
      </c>
      <c r="Y20" s="24">
        <f>'RECEIVED AMOUNT '!Y19</f>
        <v>0</v>
      </c>
      <c r="Z20" s="24">
        <f>'RECEIVED AMOUNT '!Z19</f>
        <v>0</v>
      </c>
      <c r="AA20" s="24">
        <f>'RECEIVED AMOUNT '!AA19</f>
        <v>0</v>
      </c>
      <c r="AB20" s="24">
        <f>'RECEIVED AMOUNT '!AB19</f>
        <v>0</v>
      </c>
      <c r="AC20" s="24">
        <f>'RECEIVED AMOUNT '!AC19</f>
        <v>0</v>
      </c>
      <c r="AD20" s="24">
        <f>'RECEIVED AMOUNT '!AD19</f>
        <v>0</v>
      </c>
      <c r="AE20" s="24">
        <f>'RECEIVED AMOUNT '!AE19</f>
        <v>0</v>
      </c>
      <c r="AF20" s="24">
        <f>'RECEIVED AMOUNT '!AF19</f>
        <v>0</v>
      </c>
      <c r="AG20" s="24">
        <f>'RECEIVED AMOUNT '!AG19</f>
        <v>0</v>
      </c>
      <c r="AH20" s="24">
        <f>'RECEIVED AMOUNT '!AH19</f>
        <v>0</v>
      </c>
      <c r="AI20" s="24">
        <f>'RECEIVED AMOUNT '!AI19</f>
        <v>0</v>
      </c>
      <c r="AJ20" s="24">
        <f>'RECEIVED AMOUNT '!AJ19</f>
        <v>0</v>
      </c>
      <c r="AK20" s="24">
        <f>'RECEIVED AMOUNT '!AK19</f>
        <v>0</v>
      </c>
      <c r="AL20" s="24">
        <f>'RECEIVED AMOUNT '!AL19</f>
        <v>0</v>
      </c>
      <c r="AM20" s="24">
        <f>'RECEIVED AMOUNT '!AM19</f>
        <v>0</v>
      </c>
      <c r="AN20" s="24">
        <f>'RECEIVED AMOUNT '!AN19</f>
        <v>0</v>
      </c>
      <c r="AO20" s="24">
        <f>'RECEIVED AMOUNT '!AO19</f>
        <v>0</v>
      </c>
      <c r="AP20" s="24">
        <f>'RECEIVED AMOUNT '!AP19</f>
        <v>0</v>
      </c>
      <c r="AQ20" s="56">
        <f t="shared" si="0"/>
        <v>0</v>
      </c>
    </row>
    <row r="21" spans="1:43" s="1" customFormat="1" ht="48" customHeight="1">
      <c r="A21" s="56">
        <f>IF(D21="","",ROWS($B$9:B21))</f>
        <v>13</v>
      </c>
      <c r="B21" s="57">
        <f>MASTER!C19</f>
        <v>0</v>
      </c>
      <c r="C21" s="24">
        <f>'RECEIVED AMOUNT '!C20</f>
        <v>0</v>
      </c>
      <c r="D21" s="24">
        <f>'RECEIVED AMOUNT '!D20</f>
        <v>0</v>
      </c>
      <c r="E21" s="24">
        <f>'RECEIVED AMOUNT '!E20</f>
        <v>0</v>
      </c>
      <c r="F21" s="24">
        <f>'RECEIVED AMOUNT '!F20</f>
        <v>0</v>
      </c>
      <c r="G21" s="24">
        <f>'RECEIVED AMOUNT '!G20</f>
        <v>0</v>
      </c>
      <c r="H21" s="24">
        <f>'RECEIVED AMOUNT '!H20</f>
        <v>0</v>
      </c>
      <c r="I21" s="24">
        <f>'RECEIVED AMOUNT '!I20</f>
        <v>0</v>
      </c>
      <c r="J21" s="24">
        <f>'RECEIVED AMOUNT '!J20</f>
        <v>0</v>
      </c>
      <c r="K21" s="24">
        <f>'RECEIVED AMOUNT '!K20</f>
        <v>0</v>
      </c>
      <c r="L21" s="24">
        <f>'RECEIVED AMOUNT '!L20</f>
        <v>0</v>
      </c>
      <c r="M21" s="24">
        <f>'RECEIVED AMOUNT '!M20</f>
        <v>0</v>
      </c>
      <c r="N21" s="24">
        <f>'RECEIVED AMOUNT '!N20</f>
        <v>0</v>
      </c>
      <c r="O21" s="24">
        <f>'RECEIVED AMOUNT '!O20</f>
        <v>0</v>
      </c>
      <c r="P21" s="24">
        <f>'RECEIVED AMOUNT '!P20</f>
        <v>0</v>
      </c>
      <c r="Q21" s="24">
        <f>'RECEIVED AMOUNT '!Q20</f>
        <v>0</v>
      </c>
      <c r="R21" s="24">
        <f>'RECEIVED AMOUNT '!R20</f>
        <v>0</v>
      </c>
      <c r="S21" s="24">
        <f>'RECEIVED AMOUNT '!S20</f>
        <v>0</v>
      </c>
      <c r="T21" s="24">
        <f>'RECEIVED AMOUNT '!T20</f>
        <v>0</v>
      </c>
      <c r="U21" s="24">
        <f>'RECEIVED AMOUNT '!U20</f>
        <v>0</v>
      </c>
      <c r="V21" s="24">
        <f>'RECEIVED AMOUNT '!V20</f>
        <v>0</v>
      </c>
      <c r="W21" s="24">
        <f>'RECEIVED AMOUNT '!W20</f>
        <v>0</v>
      </c>
      <c r="X21" s="24">
        <f>'RECEIVED AMOUNT '!X20</f>
        <v>0</v>
      </c>
      <c r="Y21" s="24">
        <f>'RECEIVED AMOUNT '!Y20</f>
        <v>0</v>
      </c>
      <c r="Z21" s="24">
        <f>'RECEIVED AMOUNT '!Z20</f>
        <v>0</v>
      </c>
      <c r="AA21" s="24">
        <f>'RECEIVED AMOUNT '!AA20</f>
        <v>0</v>
      </c>
      <c r="AB21" s="24">
        <f>'RECEIVED AMOUNT '!AB20</f>
        <v>0</v>
      </c>
      <c r="AC21" s="24">
        <f>'RECEIVED AMOUNT '!AC20</f>
        <v>0</v>
      </c>
      <c r="AD21" s="24">
        <f>'RECEIVED AMOUNT '!AD20</f>
        <v>0</v>
      </c>
      <c r="AE21" s="24">
        <f>'RECEIVED AMOUNT '!AE20</f>
        <v>0</v>
      </c>
      <c r="AF21" s="24">
        <f>'RECEIVED AMOUNT '!AF20</f>
        <v>0</v>
      </c>
      <c r="AG21" s="24">
        <f>'RECEIVED AMOUNT '!AG20</f>
        <v>0</v>
      </c>
      <c r="AH21" s="24">
        <f>'RECEIVED AMOUNT '!AH20</f>
        <v>0</v>
      </c>
      <c r="AI21" s="24">
        <f>'RECEIVED AMOUNT '!AI20</f>
        <v>0</v>
      </c>
      <c r="AJ21" s="24">
        <f>'RECEIVED AMOUNT '!AJ20</f>
        <v>0</v>
      </c>
      <c r="AK21" s="24">
        <f>'RECEIVED AMOUNT '!AK20</f>
        <v>0</v>
      </c>
      <c r="AL21" s="24">
        <f>'RECEIVED AMOUNT '!AL20</f>
        <v>0</v>
      </c>
      <c r="AM21" s="24">
        <f>'RECEIVED AMOUNT '!AM20</f>
        <v>0</v>
      </c>
      <c r="AN21" s="24">
        <f>'RECEIVED AMOUNT '!AN20</f>
        <v>0</v>
      </c>
      <c r="AO21" s="24">
        <f>'RECEIVED AMOUNT '!AO20</f>
        <v>0</v>
      </c>
      <c r="AP21" s="24">
        <f>'RECEIVED AMOUNT '!AP20</f>
        <v>0</v>
      </c>
      <c r="AQ21" s="56">
        <f t="shared" si="0"/>
        <v>0</v>
      </c>
    </row>
    <row r="22" spans="1:43" s="1" customFormat="1" ht="48" customHeight="1">
      <c r="A22" s="56">
        <f>IF(D22="","",ROWS($B$9:B22))</f>
        <v>14</v>
      </c>
      <c r="B22" s="57">
        <f>MASTER!C20</f>
        <v>0</v>
      </c>
      <c r="C22" s="24">
        <f>'RECEIVED AMOUNT '!C21</f>
        <v>0</v>
      </c>
      <c r="D22" s="24">
        <f>'RECEIVED AMOUNT '!D21</f>
        <v>0</v>
      </c>
      <c r="E22" s="24">
        <f>'RECEIVED AMOUNT '!E21</f>
        <v>0</v>
      </c>
      <c r="F22" s="24">
        <f>'RECEIVED AMOUNT '!F21</f>
        <v>0</v>
      </c>
      <c r="G22" s="24">
        <f>'RECEIVED AMOUNT '!G21</f>
        <v>0</v>
      </c>
      <c r="H22" s="24">
        <f>'RECEIVED AMOUNT '!H21</f>
        <v>0</v>
      </c>
      <c r="I22" s="24">
        <f>'RECEIVED AMOUNT '!I21</f>
        <v>0</v>
      </c>
      <c r="J22" s="24">
        <f>'RECEIVED AMOUNT '!J21</f>
        <v>0</v>
      </c>
      <c r="K22" s="24">
        <f>'RECEIVED AMOUNT '!K21</f>
        <v>0</v>
      </c>
      <c r="L22" s="24">
        <f>'RECEIVED AMOUNT '!L21</f>
        <v>0</v>
      </c>
      <c r="M22" s="24">
        <f>'RECEIVED AMOUNT '!M21</f>
        <v>0</v>
      </c>
      <c r="N22" s="24">
        <f>'RECEIVED AMOUNT '!N21</f>
        <v>0</v>
      </c>
      <c r="O22" s="24">
        <f>'RECEIVED AMOUNT '!O21</f>
        <v>0</v>
      </c>
      <c r="P22" s="24">
        <f>'RECEIVED AMOUNT '!P21</f>
        <v>0</v>
      </c>
      <c r="Q22" s="24">
        <f>'RECEIVED AMOUNT '!Q21</f>
        <v>0</v>
      </c>
      <c r="R22" s="24">
        <f>'RECEIVED AMOUNT '!R21</f>
        <v>0</v>
      </c>
      <c r="S22" s="24">
        <f>'RECEIVED AMOUNT '!S21</f>
        <v>0</v>
      </c>
      <c r="T22" s="24">
        <f>'RECEIVED AMOUNT '!T21</f>
        <v>0</v>
      </c>
      <c r="U22" s="24">
        <f>'RECEIVED AMOUNT '!U21</f>
        <v>0</v>
      </c>
      <c r="V22" s="24">
        <f>'RECEIVED AMOUNT '!V21</f>
        <v>0</v>
      </c>
      <c r="W22" s="24">
        <f>'RECEIVED AMOUNT '!W21</f>
        <v>0</v>
      </c>
      <c r="X22" s="24">
        <f>'RECEIVED AMOUNT '!X21</f>
        <v>0</v>
      </c>
      <c r="Y22" s="24">
        <f>'RECEIVED AMOUNT '!Y21</f>
        <v>0</v>
      </c>
      <c r="Z22" s="24">
        <f>'RECEIVED AMOUNT '!Z21</f>
        <v>0</v>
      </c>
      <c r="AA22" s="24">
        <f>'RECEIVED AMOUNT '!AA21</f>
        <v>0</v>
      </c>
      <c r="AB22" s="24">
        <f>'RECEIVED AMOUNT '!AB21</f>
        <v>0</v>
      </c>
      <c r="AC22" s="24">
        <f>'RECEIVED AMOUNT '!AC21</f>
        <v>0</v>
      </c>
      <c r="AD22" s="24">
        <f>'RECEIVED AMOUNT '!AD21</f>
        <v>0</v>
      </c>
      <c r="AE22" s="24">
        <f>'RECEIVED AMOUNT '!AE21</f>
        <v>0</v>
      </c>
      <c r="AF22" s="24">
        <f>'RECEIVED AMOUNT '!AF21</f>
        <v>0</v>
      </c>
      <c r="AG22" s="24">
        <f>'RECEIVED AMOUNT '!AG21</f>
        <v>0</v>
      </c>
      <c r="AH22" s="24">
        <f>'RECEIVED AMOUNT '!AH21</f>
        <v>0</v>
      </c>
      <c r="AI22" s="24">
        <f>'RECEIVED AMOUNT '!AI21</f>
        <v>0</v>
      </c>
      <c r="AJ22" s="24">
        <f>'RECEIVED AMOUNT '!AJ21</f>
        <v>0</v>
      </c>
      <c r="AK22" s="24">
        <f>'RECEIVED AMOUNT '!AK21</f>
        <v>0</v>
      </c>
      <c r="AL22" s="24">
        <f>'RECEIVED AMOUNT '!AL21</f>
        <v>0</v>
      </c>
      <c r="AM22" s="24">
        <f>'RECEIVED AMOUNT '!AM21</f>
        <v>0</v>
      </c>
      <c r="AN22" s="24">
        <f>'RECEIVED AMOUNT '!AN21</f>
        <v>0</v>
      </c>
      <c r="AO22" s="24">
        <f>'RECEIVED AMOUNT '!AO21</f>
        <v>0</v>
      </c>
      <c r="AP22" s="24">
        <f>'RECEIVED AMOUNT '!AP21</f>
        <v>0</v>
      </c>
      <c r="AQ22" s="56">
        <f t="shared" si="0"/>
        <v>0</v>
      </c>
    </row>
    <row r="23" spans="1:43" s="1" customFormat="1" ht="48" customHeight="1">
      <c r="A23" s="56">
        <f>IF(D23="","",ROWS($B$9:B23))</f>
        <v>15</v>
      </c>
      <c r="B23" s="57">
        <f>MASTER!C21</f>
        <v>0</v>
      </c>
      <c r="C23" s="24">
        <f>'RECEIVED AMOUNT '!C22</f>
        <v>0</v>
      </c>
      <c r="D23" s="24">
        <f>'RECEIVED AMOUNT '!D22</f>
        <v>0</v>
      </c>
      <c r="E23" s="24">
        <f>'RECEIVED AMOUNT '!E22</f>
        <v>0</v>
      </c>
      <c r="F23" s="24">
        <f>'RECEIVED AMOUNT '!F22</f>
        <v>0</v>
      </c>
      <c r="G23" s="24">
        <f>'RECEIVED AMOUNT '!G22</f>
        <v>0</v>
      </c>
      <c r="H23" s="24">
        <f>'RECEIVED AMOUNT '!H22</f>
        <v>0</v>
      </c>
      <c r="I23" s="24">
        <f>'RECEIVED AMOUNT '!I22</f>
        <v>0</v>
      </c>
      <c r="J23" s="24">
        <f>'RECEIVED AMOUNT '!J22</f>
        <v>0</v>
      </c>
      <c r="K23" s="24">
        <f>'RECEIVED AMOUNT '!K22</f>
        <v>0</v>
      </c>
      <c r="L23" s="24">
        <f>'RECEIVED AMOUNT '!L22</f>
        <v>0</v>
      </c>
      <c r="M23" s="24">
        <f>'RECEIVED AMOUNT '!M22</f>
        <v>0</v>
      </c>
      <c r="N23" s="24">
        <f>'RECEIVED AMOUNT '!N22</f>
        <v>0</v>
      </c>
      <c r="O23" s="24">
        <f>'RECEIVED AMOUNT '!O22</f>
        <v>0</v>
      </c>
      <c r="P23" s="24">
        <f>'RECEIVED AMOUNT '!P22</f>
        <v>0</v>
      </c>
      <c r="Q23" s="24">
        <f>'RECEIVED AMOUNT '!Q22</f>
        <v>0</v>
      </c>
      <c r="R23" s="24">
        <f>'RECEIVED AMOUNT '!R22</f>
        <v>0</v>
      </c>
      <c r="S23" s="24">
        <f>'RECEIVED AMOUNT '!S22</f>
        <v>0</v>
      </c>
      <c r="T23" s="24">
        <f>'RECEIVED AMOUNT '!T22</f>
        <v>0</v>
      </c>
      <c r="U23" s="24">
        <f>'RECEIVED AMOUNT '!U22</f>
        <v>0</v>
      </c>
      <c r="V23" s="24">
        <f>'RECEIVED AMOUNT '!V22</f>
        <v>0</v>
      </c>
      <c r="W23" s="24">
        <f>'RECEIVED AMOUNT '!W22</f>
        <v>0</v>
      </c>
      <c r="X23" s="24">
        <f>'RECEIVED AMOUNT '!X22</f>
        <v>0</v>
      </c>
      <c r="Y23" s="24">
        <f>'RECEIVED AMOUNT '!Y22</f>
        <v>0</v>
      </c>
      <c r="Z23" s="24">
        <f>'RECEIVED AMOUNT '!Z22</f>
        <v>0</v>
      </c>
      <c r="AA23" s="24">
        <f>'RECEIVED AMOUNT '!AA22</f>
        <v>0</v>
      </c>
      <c r="AB23" s="24">
        <f>'RECEIVED AMOUNT '!AB22</f>
        <v>0</v>
      </c>
      <c r="AC23" s="24">
        <f>'RECEIVED AMOUNT '!AC22</f>
        <v>0</v>
      </c>
      <c r="AD23" s="24">
        <f>'RECEIVED AMOUNT '!AD22</f>
        <v>0</v>
      </c>
      <c r="AE23" s="24">
        <f>'RECEIVED AMOUNT '!AE22</f>
        <v>0</v>
      </c>
      <c r="AF23" s="24">
        <f>'RECEIVED AMOUNT '!AF22</f>
        <v>0</v>
      </c>
      <c r="AG23" s="24">
        <f>'RECEIVED AMOUNT '!AG22</f>
        <v>0</v>
      </c>
      <c r="AH23" s="24">
        <f>'RECEIVED AMOUNT '!AH22</f>
        <v>0</v>
      </c>
      <c r="AI23" s="24">
        <f>'RECEIVED AMOUNT '!AI22</f>
        <v>0</v>
      </c>
      <c r="AJ23" s="24">
        <f>'RECEIVED AMOUNT '!AJ22</f>
        <v>0</v>
      </c>
      <c r="AK23" s="24">
        <f>'RECEIVED AMOUNT '!AK22</f>
        <v>0</v>
      </c>
      <c r="AL23" s="24">
        <f>'RECEIVED AMOUNT '!AL22</f>
        <v>0</v>
      </c>
      <c r="AM23" s="24">
        <f>'RECEIVED AMOUNT '!AM22</f>
        <v>0</v>
      </c>
      <c r="AN23" s="24">
        <f>'RECEIVED AMOUNT '!AN22</f>
        <v>0</v>
      </c>
      <c r="AO23" s="24">
        <f>'RECEIVED AMOUNT '!AO22</f>
        <v>0</v>
      </c>
      <c r="AP23" s="24">
        <f>'RECEIVED AMOUNT '!AP22</f>
        <v>0</v>
      </c>
      <c r="AQ23" s="56">
        <f t="shared" si="0"/>
        <v>0</v>
      </c>
    </row>
    <row r="24" spans="1:43" s="13" customFormat="1" ht="48" customHeight="1">
      <c r="A24" s="168" t="s">
        <v>43</v>
      </c>
      <c r="B24" s="169"/>
      <c r="C24" s="56">
        <f t="shared" ref="C24:U24" si="1">SUM(C9:C23)</f>
        <v>50000</v>
      </c>
      <c r="D24" s="56">
        <f t="shared" si="1"/>
        <v>90000</v>
      </c>
      <c r="E24" s="56">
        <f t="shared" si="1"/>
        <v>15000</v>
      </c>
      <c r="F24" s="56">
        <f t="shared" si="1"/>
        <v>5000</v>
      </c>
      <c r="G24" s="56">
        <f t="shared" si="1"/>
        <v>1000</v>
      </c>
      <c r="H24" s="56">
        <f t="shared" si="1"/>
        <v>1000</v>
      </c>
      <c r="I24" s="56">
        <f t="shared" si="1"/>
        <v>25000</v>
      </c>
      <c r="J24" s="56">
        <f t="shared" si="1"/>
        <v>50000</v>
      </c>
      <c r="K24" s="56">
        <f t="shared" si="1"/>
        <v>9150</v>
      </c>
      <c r="L24" s="56">
        <f t="shared" si="1"/>
        <v>2100</v>
      </c>
      <c r="M24" s="56">
        <f t="shared" si="1"/>
        <v>1400</v>
      </c>
      <c r="N24" s="56">
        <f t="shared" si="1"/>
        <v>1400</v>
      </c>
      <c r="O24" s="56">
        <f t="shared" si="1"/>
        <v>0</v>
      </c>
      <c r="P24" s="56">
        <f t="shared" si="1"/>
        <v>55000</v>
      </c>
      <c r="Q24" s="56">
        <f t="shared" si="1"/>
        <v>4480</v>
      </c>
      <c r="R24" s="56">
        <f t="shared" si="1"/>
        <v>3000</v>
      </c>
      <c r="S24" s="56">
        <f t="shared" si="1"/>
        <v>4500</v>
      </c>
      <c r="T24" s="56">
        <f t="shared" si="1"/>
        <v>3500</v>
      </c>
      <c r="U24" s="56">
        <f t="shared" si="1"/>
        <v>7000</v>
      </c>
      <c r="V24" s="56">
        <f t="shared" ref="V24:AP24" si="2">SUM(V9:V23)</f>
        <v>0</v>
      </c>
      <c r="W24" s="56">
        <f t="shared" si="2"/>
        <v>0</v>
      </c>
      <c r="X24" s="56">
        <f t="shared" si="2"/>
        <v>0</v>
      </c>
      <c r="Y24" s="56">
        <f t="shared" si="2"/>
        <v>0</v>
      </c>
      <c r="Z24" s="56">
        <f t="shared" si="2"/>
        <v>0</v>
      </c>
      <c r="AA24" s="56">
        <f t="shared" si="2"/>
        <v>0</v>
      </c>
      <c r="AB24" s="56">
        <f t="shared" si="2"/>
        <v>0</v>
      </c>
      <c r="AC24" s="56">
        <f t="shared" si="2"/>
        <v>0</v>
      </c>
      <c r="AD24" s="56">
        <f t="shared" si="2"/>
        <v>0</v>
      </c>
      <c r="AE24" s="56">
        <f t="shared" si="2"/>
        <v>0</v>
      </c>
      <c r="AF24" s="56">
        <f t="shared" si="2"/>
        <v>0</v>
      </c>
      <c r="AG24" s="56">
        <f t="shared" si="2"/>
        <v>0</v>
      </c>
      <c r="AH24" s="56">
        <f t="shared" si="2"/>
        <v>0</v>
      </c>
      <c r="AI24" s="56">
        <f t="shared" si="2"/>
        <v>0</v>
      </c>
      <c r="AJ24" s="56">
        <f t="shared" si="2"/>
        <v>0</v>
      </c>
      <c r="AK24" s="56">
        <f t="shared" si="2"/>
        <v>0</v>
      </c>
      <c r="AL24" s="56">
        <f t="shared" si="2"/>
        <v>0</v>
      </c>
      <c r="AM24" s="56">
        <f t="shared" si="2"/>
        <v>0</v>
      </c>
      <c r="AN24" s="56">
        <f t="shared" si="2"/>
        <v>0</v>
      </c>
      <c r="AO24" s="56">
        <f t="shared" si="2"/>
        <v>0</v>
      </c>
      <c r="AP24" s="56">
        <f t="shared" si="2"/>
        <v>0</v>
      </c>
      <c r="AQ24" s="56">
        <f>SUM(AQ9:AQ23)</f>
        <v>328530</v>
      </c>
    </row>
    <row r="25" spans="1:43"/>
    <row r="26" spans="1:43" ht="20.25">
      <c r="V26" s="119"/>
      <c r="W26" s="119"/>
      <c r="X26" s="119"/>
      <c r="Y26" s="119"/>
      <c r="Z26" s="119"/>
      <c r="AA26" s="119"/>
      <c r="AB26" s="119"/>
      <c r="AC26" s="119"/>
      <c r="AD26" s="119"/>
      <c r="AE26" s="119"/>
      <c r="AF26" s="119"/>
      <c r="AG26" s="119"/>
      <c r="AH26" s="119"/>
      <c r="AI26" s="119"/>
      <c r="AJ26" s="119"/>
      <c r="AK26" s="159" t="s">
        <v>57</v>
      </c>
      <c r="AL26" s="159"/>
      <c r="AM26" s="159"/>
      <c r="AN26" s="159"/>
      <c r="AO26" s="159"/>
      <c r="AP26" s="159"/>
      <c r="AQ26" s="119"/>
    </row>
    <row r="27" spans="1:43" ht="20.25">
      <c r="V27" s="119"/>
      <c r="W27" s="119"/>
      <c r="X27" s="119"/>
      <c r="Y27" s="119"/>
      <c r="Z27" s="119"/>
      <c r="AA27" s="119"/>
      <c r="AB27" s="119"/>
      <c r="AC27" s="119"/>
      <c r="AD27" s="119"/>
      <c r="AE27" s="119"/>
      <c r="AF27" s="119"/>
      <c r="AG27" s="119"/>
      <c r="AH27" s="119"/>
      <c r="AI27" s="119"/>
      <c r="AJ27" s="119"/>
      <c r="AK27" s="159" t="str">
        <f>MASTER!C2</f>
        <v>jktdh; mPp ek/;fed fo|ky;] xksj/kuiqjk</v>
      </c>
      <c r="AL27" s="159"/>
      <c r="AM27" s="159"/>
      <c r="AN27" s="159"/>
      <c r="AO27" s="159"/>
      <c r="AP27" s="159"/>
      <c r="AQ27" s="119"/>
    </row>
    <row r="28" spans="1:43" ht="20.25">
      <c r="V28" s="119"/>
      <c r="W28" s="119"/>
      <c r="X28" s="119"/>
      <c r="Y28" s="119"/>
      <c r="Z28" s="119"/>
      <c r="AA28" s="119"/>
      <c r="AB28" s="119"/>
      <c r="AC28" s="119"/>
      <c r="AD28" s="119"/>
      <c r="AE28" s="119"/>
      <c r="AF28" s="119"/>
      <c r="AG28" s="119"/>
      <c r="AH28" s="119"/>
      <c r="AI28" s="119"/>
      <c r="AJ28" s="119"/>
      <c r="AK28" s="159" t="str">
        <f>CONCATENATE(MASTER!B3," ",MASTER!C3," ",MASTER!B4," ",MASTER!C4)</f>
        <v>CykWd vV# ftyk ckjka</v>
      </c>
      <c r="AL28" s="159"/>
      <c r="AM28" s="159"/>
      <c r="AN28" s="159"/>
      <c r="AO28" s="159"/>
      <c r="AP28" s="159"/>
      <c r="AQ28" s="119"/>
    </row>
    <row r="29" spans="1:43" ht="21">
      <c r="A29" s="160" t="s">
        <v>51</v>
      </c>
      <c r="B29" s="160"/>
      <c r="C29" s="175">
        <v>915</v>
      </c>
      <c r="D29" s="175"/>
      <c r="V29" s="120"/>
      <c r="W29" s="120"/>
      <c r="X29" s="120"/>
      <c r="Y29" s="120"/>
      <c r="Z29" s="120"/>
      <c r="AA29" s="120"/>
      <c r="AB29" s="120"/>
      <c r="AC29" s="120"/>
      <c r="AD29" s="120"/>
      <c r="AE29" s="120"/>
      <c r="AF29" s="120"/>
      <c r="AG29" s="120"/>
      <c r="AH29" s="120"/>
      <c r="AI29" s="120"/>
      <c r="AJ29" s="120"/>
      <c r="AK29" s="160" t="s">
        <v>52</v>
      </c>
      <c r="AL29" s="160"/>
      <c r="AM29" s="160"/>
      <c r="AN29" s="160"/>
      <c r="AO29" s="160"/>
      <c r="AP29" s="160"/>
      <c r="AQ29" s="105"/>
    </row>
    <row r="30" spans="1:43"/>
    <row r="31" spans="1:43" ht="20.25">
      <c r="B31" s="176" t="s">
        <v>53</v>
      </c>
      <c r="C31" s="176"/>
    </row>
    <row r="32" spans="1:43" ht="21">
      <c r="A32" s="15">
        <v>1</v>
      </c>
      <c r="B32" s="15" t="s">
        <v>54</v>
      </c>
      <c r="C32" s="59"/>
    </row>
    <row r="33" spans="1:43" ht="21">
      <c r="A33" s="15">
        <v>2</v>
      </c>
      <c r="B33" s="15" t="s">
        <v>55</v>
      </c>
      <c r="C33" s="59"/>
    </row>
    <row r="34" spans="1:43" ht="21">
      <c r="A34" s="15">
        <v>3</v>
      </c>
      <c r="B34" s="15" t="s">
        <v>56</v>
      </c>
      <c r="C34" s="59"/>
    </row>
    <row r="35" spans="1:43" ht="20.25">
      <c r="V35" s="119"/>
      <c r="W35" s="119"/>
      <c r="X35" s="119"/>
      <c r="Y35" s="119"/>
      <c r="Z35" s="119"/>
      <c r="AA35" s="119"/>
      <c r="AB35" s="119"/>
      <c r="AC35" s="119"/>
      <c r="AD35" s="119"/>
      <c r="AE35" s="119"/>
      <c r="AF35" s="119"/>
      <c r="AG35" s="119"/>
      <c r="AH35" s="119"/>
      <c r="AI35" s="119"/>
      <c r="AJ35" s="119"/>
      <c r="AK35" s="119"/>
      <c r="AL35" s="119"/>
      <c r="AM35" s="119"/>
      <c r="AN35" s="119"/>
      <c r="AO35" s="119"/>
      <c r="AP35" s="119"/>
      <c r="AQ35" s="119"/>
    </row>
    <row r="36" spans="1:43" ht="20.25">
      <c r="V36" s="119"/>
      <c r="W36" s="119"/>
      <c r="X36" s="119"/>
      <c r="Y36" s="119"/>
      <c r="Z36" s="119"/>
      <c r="AA36" s="119"/>
      <c r="AB36" s="119"/>
      <c r="AC36" s="119"/>
      <c r="AD36" s="119"/>
      <c r="AE36" s="119"/>
      <c r="AF36" s="119"/>
      <c r="AG36" s="119"/>
      <c r="AH36" s="119"/>
      <c r="AI36" s="119"/>
      <c r="AJ36" s="119"/>
      <c r="AK36" s="159" t="s">
        <v>57</v>
      </c>
      <c r="AL36" s="159"/>
      <c r="AM36" s="159"/>
      <c r="AN36" s="159"/>
      <c r="AO36" s="159"/>
      <c r="AP36" s="159"/>
      <c r="AQ36" s="119"/>
    </row>
    <row r="37" spans="1:43" ht="20.25">
      <c r="V37" s="119"/>
      <c r="W37" s="119"/>
      <c r="X37" s="119"/>
      <c r="Y37" s="119"/>
      <c r="Z37" s="119"/>
      <c r="AA37" s="119"/>
      <c r="AB37" s="119"/>
      <c r="AC37" s="119"/>
      <c r="AD37" s="119"/>
      <c r="AE37" s="119"/>
      <c r="AF37" s="119"/>
      <c r="AG37" s="119"/>
      <c r="AH37" s="119"/>
      <c r="AI37" s="119"/>
      <c r="AJ37" s="119"/>
      <c r="AK37" s="159" t="str">
        <f>AK27</f>
        <v>jktdh; mPp ek/;fed fo|ky;] xksj/kuiqjk</v>
      </c>
      <c r="AL37" s="159"/>
      <c r="AM37" s="159"/>
      <c r="AN37" s="159"/>
      <c r="AO37" s="159"/>
      <c r="AP37" s="159"/>
      <c r="AQ37" s="119"/>
    </row>
    <row r="38" spans="1:43" ht="20.25">
      <c r="AK38" s="159" t="str">
        <f>AK28</f>
        <v>CykWd vV# ftyk ckjka</v>
      </c>
      <c r="AL38" s="159"/>
      <c r="AM38" s="159"/>
      <c r="AN38" s="159"/>
      <c r="AO38" s="159"/>
      <c r="AP38" s="159"/>
    </row>
    <row r="39" spans="1:43"/>
    <row r="40" spans="1:43"/>
    <row r="41" spans="1:43"/>
    <row r="42" spans="1:43"/>
  </sheetData>
  <sheetProtection password="FC12" sheet="1" objects="1" scenarios="1" formatRows="0"/>
  <mergeCells count="23">
    <mergeCell ref="A1:AQ1"/>
    <mergeCell ref="V2:AO2"/>
    <mergeCell ref="A24:B24"/>
    <mergeCell ref="C6:AQ6"/>
    <mergeCell ref="A2:B2"/>
    <mergeCell ref="C2:D2"/>
    <mergeCell ref="E2:U2"/>
    <mergeCell ref="B4:AQ4"/>
    <mergeCell ref="B5:AQ5"/>
    <mergeCell ref="A6:A8"/>
    <mergeCell ref="AK38:AP38"/>
    <mergeCell ref="AK29:AL29"/>
    <mergeCell ref="AM29:AP29"/>
    <mergeCell ref="B3:U3"/>
    <mergeCell ref="B6:B8"/>
    <mergeCell ref="AK26:AP26"/>
    <mergeCell ref="AK27:AP27"/>
    <mergeCell ref="AK28:AP28"/>
    <mergeCell ref="AK36:AP36"/>
    <mergeCell ref="A29:B29"/>
    <mergeCell ref="C29:D29"/>
    <mergeCell ref="B31:C31"/>
    <mergeCell ref="AK37:AP37"/>
  </mergeCells>
  <conditionalFormatting sqref="B10:B23 C9:AQ24">
    <cfRule type="cellIs" dxfId="17" priority="4" operator="equal">
      <formula>0</formula>
    </cfRule>
  </conditionalFormatting>
  <pageMargins left="0.48" right="0.53" top="0.33" bottom="0.31" header="0.3" footer="0.3"/>
  <pageSetup scale="41" orientation="landscape" verticalDpi="0" r:id="rId1"/>
  <headerFooter>
    <oddFooter>&amp;C&amp;"Arial Black,Regular"&amp;16RAJTEACHERS.NET</oddFooter>
  </headerFooter>
</worksheet>
</file>

<file path=xl/worksheets/sheet5.xml><?xml version="1.0" encoding="utf-8"?>
<worksheet xmlns="http://schemas.openxmlformats.org/spreadsheetml/2006/main" xmlns:r="http://schemas.openxmlformats.org/officeDocument/2006/relationships">
  <sheetPr>
    <tabColor rgb="FFFF0000"/>
  </sheetPr>
  <dimension ref="A1:Q204"/>
  <sheetViews>
    <sheetView topLeftCell="C1" zoomScale="85" zoomScaleNormal="85" workbookViewId="0">
      <selection activeCell="C205" sqref="A205:XFD1048576"/>
    </sheetView>
  </sheetViews>
  <sheetFormatPr defaultColWidth="0" defaultRowHeight="15" zeroHeight="1"/>
  <cols>
    <col min="1" max="1" width="52.5703125" hidden="1" customWidth="1"/>
    <col min="2" max="2" width="40.42578125" hidden="1" customWidth="1"/>
    <col min="3" max="3" width="5.42578125" style="65" customWidth="1"/>
    <col min="4" max="4" width="40.28515625" style="66" customWidth="1"/>
    <col min="5" max="5" width="29.5703125" style="66" customWidth="1"/>
    <col min="6" max="6" width="32" style="66" customWidth="1"/>
    <col min="7" max="7" width="14.140625" style="66" customWidth="1"/>
    <col min="8" max="8" width="18.85546875" style="108" customWidth="1"/>
    <col min="9" max="9" width="14.7109375" style="66" customWidth="1"/>
    <col min="10" max="10" width="16.5703125" style="66" customWidth="1"/>
    <col min="11" max="11" width="9.140625" style="66" customWidth="1"/>
    <col min="12" max="12" width="18.85546875" style="66" customWidth="1"/>
    <col min="13" max="13" width="12.7109375" style="66" customWidth="1"/>
    <col min="14" max="14" width="1.28515625" customWidth="1"/>
    <col min="15" max="15" width="19" hidden="1"/>
    <col min="16" max="16" width="9.140625" hidden="1"/>
    <col min="17" max="17" width="36.42578125" hidden="1"/>
    <col min="18" max="16384" width="9.140625" hidden="1"/>
  </cols>
  <sheetData>
    <row r="1" spans="1:17" ht="27.75">
      <c r="C1" s="177" t="str">
        <f>'RECEIVED AMOUNT '!A1</f>
        <v>dk;kZy; jktdh; mPp ek/;fed fo|ky;] xksj/kuiqjk CykWd vV# ftyk ckjka</v>
      </c>
      <c r="D1" s="178"/>
      <c r="E1" s="178"/>
      <c r="F1" s="178"/>
      <c r="G1" s="178"/>
      <c r="H1" s="178"/>
      <c r="I1" s="178"/>
      <c r="J1" s="178"/>
      <c r="K1" s="178"/>
      <c r="L1" s="178"/>
      <c r="M1" s="178"/>
    </row>
    <row r="2" spans="1:17" ht="38.25" customHeight="1">
      <c r="C2" s="179"/>
      <c r="D2" s="180"/>
      <c r="E2" s="180"/>
      <c r="F2" s="180"/>
      <c r="G2" s="180"/>
      <c r="H2" s="180"/>
      <c r="I2" s="180"/>
      <c r="J2" s="180"/>
      <c r="K2" s="180"/>
      <c r="L2" s="180"/>
      <c r="M2" s="180"/>
    </row>
    <row r="3" spans="1:17" ht="27.75">
      <c r="C3" s="181" t="s">
        <v>66</v>
      </c>
      <c r="D3" s="182"/>
      <c r="E3" s="182"/>
      <c r="F3" s="182"/>
      <c r="G3" s="182"/>
      <c r="H3" s="182"/>
      <c r="I3" s="182"/>
      <c r="J3" s="182"/>
      <c r="K3" s="182"/>
      <c r="L3" s="182"/>
      <c r="M3" s="182"/>
    </row>
    <row r="4" spans="1:17" ht="37.5">
      <c r="C4" s="60" t="s">
        <v>67</v>
      </c>
      <c r="D4" s="60" t="s">
        <v>68</v>
      </c>
      <c r="E4" s="60" t="s">
        <v>69</v>
      </c>
      <c r="F4" s="61" t="s">
        <v>70</v>
      </c>
      <c r="G4" s="61" t="s">
        <v>71</v>
      </c>
      <c r="H4" s="61" t="s">
        <v>72</v>
      </c>
      <c r="I4" s="54" t="s">
        <v>73</v>
      </c>
      <c r="J4" s="61" t="s">
        <v>74</v>
      </c>
      <c r="K4" s="61" t="s">
        <v>75</v>
      </c>
      <c r="L4" s="61" t="s">
        <v>76</v>
      </c>
      <c r="M4" s="61"/>
    </row>
    <row r="5" spans="1:17" ht="31.5" customHeight="1">
      <c r="A5" t="str">
        <f>IF(B5="","",B5&amp;"_"&amp;COUNTIF($B$5:$B5,B5))</f>
        <v>GOVT UPPER PRIMARY SCHOOL, KANWARPURA_1</v>
      </c>
      <c r="B5" t="str">
        <f>D5</f>
        <v>GOVT UPPER PRIMARY SCHOOL, KANWARPURA</v>
      </c>
      <c r="C5" s="45">
        <f>IF(D5="","",ROWS($E$5:E5))</f>
        <v>1</v>
      </c>
      <c r="D5" s="62" t="s">
        <v>38</v>
      </c>
      <c r="E5" s="62" t="s">
        <v>7</v>
      </c>
      <c r="F5" s="62" t="s">
        <v>82</v>
      </c>
      <c r="G5" s="62">
        <v>9784379510</v>
      </c>
      <c r="H5" s="106">
        <v>61188986700</v>
      </c>
      <c r="I5" s="62" t="s">
        <v>83</v>
      </c>
      <c r="J5" s="63" t="s">
        <v>84</v>
      </c>
      <c r="K5" s="62">
        <v>10000</v>
      </c>
      <c r="L5" s="89" t="s">
        <v>85</v>
      </c>
      <c r="M5" s="62"/>
      <c r="O5" s="21" t="str">
        <f>MASTER!C5</f>
        <v>GOVT SR. SECONDARY SCHOOL, GORDHANPURA</v>
      </c>
      <c r="Q5" t="str">
        <f>MASTER!H8</f>
        <v>CSG SEC. GRANT</v>
      </c>
    </row>
    <row r="6" spans="1:17" ht="31.5" customHeight="1">
      <c r="A6" t="str">
        <f>IF(B6="","",B6&amp;"_"&amp;COUNTIF($B$5:$B6,B6))</f>
        <v>GOVT UPPER PRIMARY SCHOOL, KANWARPURA_2</v>
      </c>
      <c r="B6" t="str">
        <f t="shared" ref="B6:B69" si="0">D6</f>
        <v>GOVT UPPER PRIMARY SCHOOL, KANWARPURA</v>
      </c>
      <c r="C6" s="45">
        <f>IF(D6="","",ROWS($E$5:E6))</f>
        <v>2</v>
      </c>
      <c r="D6" s="62" t="s">
        <v>38</v>
      </c>
      <c r="E6" s="62" t="s">
        <v>7</v>
      </c>
      <c r="F6" s="62" t="s">
        <v>82</v>
      </c>
      <c r="G6" s="62">
        <v>9784379510</v>
      </c>
      <c r="H6" s="106">
        <v>57070100000090</v>
      </c>
      <c r="I6" s="62" t="s">
        <v>83</v>
      </c>
      <c r="J6" s="63" t="s">
        <v>84</v>
      </c>
      <c r="K6" s="62">
        <v>15000</v>
      </c>
      <c r="L6" s="89" t="s">
        <v>85</v>
      </c>
      <c r="M6" s="62"/>
      <c r="O6" s="21" t="str">
        <f>MASTER!C8</f>
        <v>GOVT UPPER PRIMARY SCHOOL, KANWARPURA</v>
      </c>
      <c r="Q6" t="str">
        <f>MASTER!H9</f>
        <v>CSG ELE.GRANT</v>
      </c>
    </row>
    <row r="7" spans="1:17" ht="31.5" customHeight="1">
      <c r="A7" t="str">
        <f>IF(B7="","",B7&amp;"_"&amp;COUNTIF($B$5:$B7,B7))</f>
        <v>0_1</v>
      </c>
      <c r="B7">
        <f t="shared" si="0"/>
        <v>0</v>
      </c>
      <c r="C7" s="45" t="str">
        <f>IF(D7="","",ROWS($E$5:E7))</f>
        <v/>
      </c>
      <c r="D7" s="62"/>
      <c r="E7" s="62"/>
      <c r="F7" s="62"/>
      <c r="G7" s="62"/>
      <c r="H7" s="106"/>
      <c r="I7" s="62"/>
      <c r="J7" s="63"/>
      <c r="K7" s="62"/>
      <c r="L7" s="89"/>
      <c r="M7" s="62"/>
      <c r="O7" s="21" t="str">
        <f>MASTER!C9</f>
        <v>GOVT UPPER PRIMARY SCHOOL, AMERT KHEDI</v>
      </c>
      <c r="Q7" t="str">
        <f>MASTER!H10</f>
        <v>CRC GRANT</v>
      </c>
    </row>
    <row r="8" spans="1:17" ht="31.5" customHeight="1">
      <c r="A8" t="str">
        <f>IF(B8="","",B8&amp;"_"&amp;COUNTIF($B$5:$B8,B8))</f>
        <v>0_2</v>
      </c>
      <c r="B8">
        <f t="shared" si="0"/>
        <v>0</v>
      </c>
      <c r="C8" s="45" t="str">
        <f>IF(D8="","",ROWS($E$5:E8))</f>
        <v/>
      </c>
      <c r="D8" s="62"/>
      <c r="E8" s="62"/>
      <c r="F8" s="62"/>
      <c r="G8" s="62"/>
      <c r="H8" s="106"/>
      <c r="I8" s="62"/>
      <c r="J8" s="63"/>
      <c r="K8" s="62"/>
      <c r="L8" s="89"/>
      <c r="M8" s="62"/>
      <c r="O8" s="21" t="str">
        <f>MASTER!C10</f>
        <v>GOVT UPPER PRIMARY SCHOOL, HANUMAT KHEDA</v>
      </c>
      <c r="Q8" t="str">
        <f>MASTER!H11</f>
        <v>MEETING AND TA GRANT</v>
      </c>
    </row>
    <row r="9" spans="1:17" ht="31.5" customHeight="1">
      <c r="A9" t="str">
        <f>IF(B9="","",B9&amp;"_"&amp;COUNTIF($B$5:$B9,B9))</f>
        <v>0_3</v>
      </c>
      <c r="B9">
        <f t="shared" si="0"/>
        <v>0</v>
      </c>
      <c r="C9" s="45" t="str">
        <f>IF(D9="","",ROWS($E$5:E9))</f>
        <v/>
      </c>
      <c r="D9" s="62"/>
      <c r="E9" s="62"/>
      <c r="F9" s="62"/>
      <c r="G9" s="62"/>
      <c r="H9" s="106"/>
      <c r="I9" s="62"/>
      <c r="J9" s="63"/>
      <c r="K9" s="62"/>
      <c r="L9" s="89"/>
      <c r="M9" s="62"/>
      <c r="O9" s="21" t="str">
        <f>MASTER!C11</f>
        <v>GOVT UPPER PRIMARY SCHOOL, SODALHEDI</v>
      </c>
      <c r="Q9" t="str">
        <f>MASTER!H12</f>
        <v>TLM GRANT</v>
      </c>
    </row>
    <row r="10" spans="1:17" ht="31.5" customHeight="1">
      <c r="A10" t="str">
        <f>IF(B10="","",B10&amp;"_"&amp;COUNTIF($B$5:$B10,B10))</f>
        <v>0_4</v>
      </c>
      <c r="B10">
        <f t="shared" si="0"/>
        <v>0</v>
      </c>
      <c r="C10" s="45" t="str">
        <f>IF(D10="","",ROWS($E$5:E10))</f>
        <v/>
      </c>
      <c r="D10" s="62"/>
      <c r="E10" s="62"/>
      <c r="F10" s="62"/>
      <c r="G10" s="62"/>
      <c r="H10" s="106"/>
      <c r="I10" s="62"/>
      <c r="J10" s="63"/>
      <c r="K10" s="62"/>
      <c r="L10" s="89"/>
      <c r="M10" s="62"/>
      <c r="O10" s="21" t="str">
        <f>MASTER!C12</f>
        <v>GOVT UPPER PRIMARY SCHOOL, SALPUR</v>
      </c>
      <c r="Q10" t="str">
        <f>MASTER!H13</f>
        <v>MOBILITY SPOT GRANT</v>
      </c>
    </row>
    <row r="11" spans="1:17" ht="31.5" customHeight="1">
      <c r="A11" t="str">
        <f>IF(B11="","",B11&amp;"_"&amp;COUNTIF($B$5:$B11,B11))</f>
        <v>0_5</v>
      </c>
      <c r="B11">
        <f t="shared" si="0"/>
        <v>0</v>
      </c>
      <c r="C11" s="45" t="str">
        <f>IF(D11="","",ROWS($E$5:E11))</f>
        <v/>
      </c>
      <c r="D11" s="62"/>
      <c r="E11" s="62"/>
      <c r="F11" s="64"/>
      <c r="G11" s="62"/>
      <c r="H11" s="107"/>
      <c r="I11" s="62"/>
      <c r="J11" s="62"/>
      <c r="K11" s="62"/>
      <c r="L11" s="89"/>
      <c r="M11" s="62"/>
      <c r="O11" s="21" t="str">
        <f>MASTER!C13</f>
        <v>MAA BADI DAY CARE CENTER, SALPURA</v>
      </c>
      <c r="Q11" t="str">
        <f>MASTER!H14</f>
        <v>SEONDARY SPORTS GRANT</v>
      </c>
    </row>
    <row r="12" spans="1:17" ht="31.5" customHeight="1">
      <c r="A12" t="str">
        <f>IF(B12="","",B12&amp;"_"&amp;COUNTIF($B$5:$B12,B12))</f>
        <v>0_6</v>
      </c>
      <c r="B12">
        <f t="shared" si="0"/>
        <v>0</v>
      </c>
      <c r="C12" s="45" t="str">
        <f>IF(D12="","",ROWS($E$5:E12))</f>
        <v/>
      </c>
      <c r="D12" s="62"/>
      <c r="E12" s="62"/>
      <c r="F12" s="62"/>
      <c r="G12" s="62"/>
      <c r="H12" s="107"/>
      <c r="I12" s="62"/>
      <c r="J12" s="62"/>
      <c r="K12" s="62"/>
      <c r="L12" s="89"/>
      <c r="M12" s="62"/>
      <c r="O12" s="21">
        <f>MASTER!C14</f>
        <v>0</v>
      </c>
      <c r="Q12" t="str">
        <f>MASTER!H15</f>
        <v>ELEMENTRY SPORTS GRANT</v>
      </c>
    </row>
    <row r="13" spans="1:17" ht="31.5" customHeight="1">
      <c r="A13" t="str">
        <f>IF(B13="","",B13&amp;"_"&amp;COUNTIF($B$5:$B13,B13))</f>
        <v>0_7</v>
      </c>
      <c r="B13">
        <f t="shared" si="0"/>
        <v>0</v>
      </c>
      <c r="C13" s="45" t="str">
        <f>IF(D13="","",ROWS($E$5:E13))</f>
        <v/>
      </c>
      <c r="D13" s="62"/>
      <c r="E13" s="62"/>
      <c r="F13" s="62"/>
      <c r="G13" s="62"/>
      <c r="H13" s="107"/>
      <c r="I13" s="62"/>
      <c r="J13" s="62"/>
      <c r="K13" s="62"/>
      <c r="L13" s="89"/>
      <c r="M13" s="62"/>
      <c r="O13" s="21">
        <f>MASTER!C15</f>
        <v>0</v>
      </c>
      <c r="Q13" t="str">
        <f>MASTER!H16</f>
        <v>PEEO OLYMPIC GRANT</v>
      </c>
    </row>
    <row r="14" spans="1:17" ht="31.5" customHeight="1">
      <c r="A14" t="str">
        <f>IF(B14="","",B14&amp;"_"&amp;COUNTIF($B$5:$B14,B14))</f>
        <v>0_8</v>
      </c>
      <c r="B14">
        <f t="shared" si="0"/>
        <v>0</v>
      </c>
      <c r="C14" s="45" t="str">
        <f>IF(D14="","",ROWS($E$5:E14))</f>
        <v/>
      </c>
      <c r="D14" s="62"/>
      <c r="E14" s="62"/>
      <c r="F14" s="62"/>
      <c r="G14" s="62"/>
      <c r="H14" s="107"/>
      <c r="I14" s="62"/>
      <c r="J14" s="62"/>
      <c r="K14" s="62"/>
      <c r="L14" s="89"/>
      <c r="M14" s="62"/>
      <c r="O14" s="21">
        <f>MASTER!C16</f>
        <v>0</v>
      </c>
      <c r="Q14" t="str">
        <f>MASTER!H17</f>
        <v>SAMUDAYIK JAGRATI</v>
      </c>
    </row>
    <row r="15" spans="1:17" ht="31.5" customHeight="1">
      <c r="A15" t="str">
        <f>IF(B15="","",B15&amp;"_"&amp;COUNTIF($B$5:$B15,B15))</f>
        <v>0_9</v>
      </c>
      <c r="B15">
        <f t="shared" si="0"/>
        <v>0</v>
      </c>
      <c r="C15" s="45" t="str">
        <f>IF(D15="","",ROWS($E$5:E15))</f>
        <v/>
      </c>
      <c r="D15" s="62"/>
      <c r="E15" s="62"/>
      <c r="F15" s="62"/>
      <c r="G15" s="62"/>
      <c r="H15" s="107"/>
      <c r="I15" s="62"/>
      <c r="J15" s="62"/>
      <c r="K15" s="62"/>
      <c r="L15" s="89"/>
      <c r="M15" s="62"/>
      <c r="O15" s="21">
        <f>MASTER!C17</f>
        <v>0</v>
      </c>
      <c r="Q15" t="str">
        <f>MASTER!H18</f>
        <v>APNI LADO GRANT</v>
      </c>
    </row>
    <row r="16" spans="1:17" ht="31.5" customHeight="1">
      <c r="A16" t="str">
        <f>IF(B16="","",B16&amp;"_"&amp;COUNTIF($B$5:$B16,B16))</f>
        <v>0_10</v>
      </c>
      <c r="B16">
        <f t="shared" si="0"/>
        <v>0</v>
      </c>
      <c r="C16" s="45" t="str">
        <f>IF(D16="","",ROWS($E$5:E16))</f>
        <v/>
      </c>
      <c r="D16" s="62"/>
      <c r="E16" s="62"/>
      <c r="F16" s="62"/>
      <c r="G16" s="62"/>
      <c r="H16" s="107"/>
      <c r="I16" s="62"/>
      <c r="J16" s="62"/>
      <c r="K16" s="62"/>
      <c r="L16" s="89"/>
      <c r="M16" s="62"/>
      <c r="O16" s="21">
        <f>MASTER!C18</f>
        <v>0</v>
      </c>
      <c r="Q16" t="str">
        <f>MASTER!H19</f>
        <v>BAAL SAMAROH</v>
      </c>
    </row>
    <row r="17" spans="1:17" ht="31.5" customHeight="1">
      <c r="A17" t="str">
        <f>IF(B17="","",B17&amp;"_"&amp;COUNTIF($B$5:$B17,B17))</f>
        <v>0_11</v>
      </c>
      <c r="B17">
        <f t="shared" si="0"/>
        <v>0</v>
      </c>
      <c r="C17" s="45" t="str">
        <f>IF(D17="","",ROWS($E$5:E17))</f>
        <v/>
      </c>
      <c r="D17" s="62"/>
      <c r="E17" s="62"/>
      <c r="F17" s="62"/>
      <c r="G17" s="62"/>
      <c r="H17" s="107"/>
      <c r="I17" s="62"/>
      <c r="J17" s="62"/>
      <c r="K17" s="62"/>
      <c r="L17" s="89"/>
      <c r="M17" s="62"/>
      <c r="O17" s="21">
        <f>MASTER!C19</f>
        <v>0</v>
      </c>
      <c r="Q17" t="str">
        <f>MASTER!H20</f>
        <v>SPORT FOR MODAL GREEN SCHOOL GRANT</v>
      </c>
    </row>
    <row r="18" spans="1:17" ht="31.5" customHeight="1">
      <c r="A18" t="str">
        <f>IF(B18="","",B18&amp;"_"&amp;COUNTIF($B$5:$B18,B18))</f>
        <v>0_12</v>
      </c>
      <c r="B18">
        <f t="shared" si="0"/>
        <v>0</v>
      </c>
      <c r="C18" s="45" t="str">
        <f>IF(D18="","",ROWS($E$5:E18))</f>
        <v/>
      </c>
      <c r="D18" s="62"/>
      <c r="E18" s="62"/>
      <c r="F18" s="62"/>
      <c r="G18" s="62"/>
      <c r="H18" s="107"/>
      <c r="I18" s="62"/>
      <c r="J18" s="62"/>
      <c r="K18" s="62"/>
      <c r="L18" s="89"/>
      <c r="M18" s="62"/>
      <c r="O18" s="21">
        <f>MASTER!C20</f>
        <v>0</v>
      </c>
      <c r="Q18" t="str">
        <f>MASTER!H21</f>
        <v>SAMAGRA VIKAS EVAM PARYAVARAN</v>
      </c>
    </row>
    <row r="19" spans="1:17" ht="31.5" customHeight="1">
      <c r="A19" t="str">
        <f>IF(B19="","",B19&amp;"_"&amp;COUNTIF($B$5:$B19,B19))</f>
        <v>0_13</v>
      </c>
      <c r="B19">
        <f t="shared" si="0"/>
        <v>0</v>
      </c>
      <c r="C19" s="45" t="str">
        <f>IF(D19="","",ROWS($E$5:E19))</f>
        <v/>
      </c>
      <c r="D19" s="62"/>
      <c r="E19" s="62"/>
      <c r="F19" s="62"/>
      <c r="G19" s="62"/>
      <c r="H19" s="107"/>
      <c r="I19" s="62"/>
      <c r="J19" s="62"/>
      <c r="K19" s="62"/>
      <c r="L19" s="89"/>
      <c r="M19" s="62"/>
      <c r="O19" s="21">
        <f>MASTER!C21</f>
        <v>0</v>
      </c>
      <c r="Q19" t="str">
        <f>MASTER!H22</f>
        <v>VOULENTERS TRAINING</v>
      </c>
    </row>
    <row r="20" spans="1:17" ht="31.5" customHeight="1">
      <c r="A20" t="str">
        <f>IF(B20="","",B20&amp;"_"&amp;COUNTIF($B$5:$B20,B20))</f>
        <v>0_14</v>
      </c>
      <c r="B20">
        <f t="shared" si="0"/>
        <v>0</v>
      </c>
      <c r="C20" s="45" t="str">
        <f>IF(D20="","",ROWS($E$5:E20))</f>
        <v/>
      </c>
      <c r="D20" s="62"/>
      <c r="E20" s="62"/>
      <c r="F20" s="62"/>
      <c r="G20" s="62"/>
      <c r="H20" s="107"/>
      <c r="I20" s="62"/>
      <c r="J20" s="62"/>
      <c r="K20" s="62"/>
      <c r="L20" s="89"/>
      <c r="M20" s="62"/>
      <c r="O20" s="21">
        <f>MASTER!C22</f>
        <v>0</v>
      </c>
      <c r="Q20" t="str">
        <f>MASTER!H23</f>
        <v>EK BHARAT SURAKSHIT BHARAT ACTIVITY</v>
      </c>
    </row>
    <row r="21" spans="1:17" ht="31.5" customHeight="1">
      <c r="A21" t="str">
        <f>IF(B21="","",B21&amp;"_"&amp;COUNTIF($B$5:$B21,B21))</f>
        <v>0_15</v>
      </c>
      <c r="B21">
        <f t="shared" si="0"/>
        <v>0</v>
      </c>
      <c r="C21" s="45" t="str">
        <f>IF(D21="","",ROWS($E$5:E21))</f>
        <v/>
      </c>
      <c r="D21" s="62"/>
      <c r="E21" s="62"/>
      <c r="F21" s="62"/>
      <c r="G21" s="62"/>
      <c r="H21" s="107"/>
      <c r="I21" s="62"/>
      <c r="J21" s="62"/>
      <c r="K21" s="62"/>
      <c r="L21" s="89"/>
      <c r="M21" s="62"/>
      <c r="O21" s="21"/>
      <c r="Q21" t="str">
        <f>MASTER!H24</f>
        <v>GENDOR ACTIVITY KISHORI MELA</v>
      </c>
    </row>
    <row r="22" spans="1:17" ht="31.5" customHeight="1">
      <c r="A22" t="str">
        <f>IF(B22="","",B22&amp;"_"&amp;COUNTIF($B$5:$B22,B22))</f>
        <v>0_16</v>
      </c>
      <c r="B22">
        <f t="shared" si="0"/>
        <v>0</v>
      </c>
      <c r="C22" s="45" t="str">
        <f>IF(D22="","",ROWS($E$5:E22))</f>
        <v/>
      </c>
      <c r="D22" s="62"/>
      <c r="E22" s="62"/>
      <c r="F22" s="62"/>
      <c r="G22" s="62"/>
      <c r="H22" s="107"/>
      <c r="I22" s="62"/>
      <c r="J22" s="62"/>
      <c r="K22" s="62"/>
      <c r="L22" s="89"/>
      <c r="M22" s="62"/>
      <c r="O22" s="21"/>
      <c r="Q22" t="str">
        <f>MASTER!H25</f>
        <v>GENDOR ACTIVITY SURKSHA AVAM DIGITAL LEARNING</v>
      </c>
    </row>
    <row r="23" spans="1:17" ht="31.5" customHeight="1">
      <c r="A23" t="str">
        <f>IF(B23="","",B23&amp;"_"&amp;COUNTIF($B$5:$B23,B23))</f>
        <v>0_17</v>
      </c>
      <c r="B23">
        <f t="shared" si="0"/>
        <v>0</v>
      </c>
      <c r="C23" s="45" t="str">
        <f>IF(D23="","",ROWS($E$5:E23))</f>
        <v/>
      </c>
      <c r="D23" s="62"/>
      <c r="E23" s="62"/>
      <c r="F23" s="62"/>
      <c r="G23" s="62"/>
      <c r="H23" s="107"/>
      <c r="I23" s="62"/>
      <c r="J23" s="62"/>
      <c r="K23" s="62"/>
      <c r="L23" s="89"/>
      <c r="M23" s="62"/>
      <c r="O23" s="21"/>
      <c r="Q23" t="str">
        <f>MASTER!H26</f>
        <v>GENDOR ACTIVITY VIDHYALAY EVAM VATAVARAN</v>
      </c>
    </row>
    <row r="24" spans="1:17" ht="31.5" customHeight="1">
      <c r="A24" t="str">
        <f>IF(B24="","",B24&amp;"_"&amp;COUNTIF($B$5:$B24,B24))</f>
        <v>0_18</v>
      </c>
      <c r="B24">
        <f t="shared" si="0"/>
        <v>0</v>
      </c>
      <c r="C24" s="45" t="str">
        <f>IF(D24="","",ROWS($E$5:E24))</f>
        <v/>
      </c>
      <c r="D24" s="62"/>
      <c r="E24" s="62"/>
      <c r="F24" s="62"/>
      <c r="G24" s="62"/>
      <c r="H24" s="107"/>
      <c r="I24" s="62"/>
      <c r="J24" s="62"/>
      <c r="K24" s="62"/>
      <c r="L24" s="89"/>
      <c r="M24" s="62"/>
      <c r="O24" s="21"/>
      <c r="Q24" t="str">
        <f>MASTER!H27</f>
        <v>VOCATIONAL EDUCATION</v>
      </c>
    </row>
    <row r="25" spans="1:17" ht="31.5" customHeight="1">
      <c r="A25" t="str">
        <f>IF(B25="","",B25&amp;"_"&amp;COUNTIF($B$5:$B25,B25))</f>
        <v>0_19</v>
      </c>
      <c r="B25">
        <f t="shared" si="0"/>
        <v>0</v>
      </c>
      <c r="C25" s="45" t="str">
        <f>IF(D25="","",ROWS($E$5:E25))</f>
        <v/>
      </c>
      <c r="D25" s="62"/>
      <c r="E25" s="62"/>
      <c r="F25" s="62"/>
      <c r="G25" s="62"/>
      <c r="H25" s="107"/>
      <c r="I25" s="62"/>
      <c r="J25" s="62"/>
      <c r="K25" s="62"/>
      <c r="L25" s="89"/>
      <c r="M25" s="62"/>
      <c r="O25" s="21"/>
      <c r="Q25" s="21">
        <f>MASTER!H28</f>
        <v>0</v>
      </c>
    </row>
    <row r="26" spans="1:17" ht="31.5" customHeight="1">
      <c r="A26" t="str">
        <f>IF(B26="","",B26&amp;"_"&amp;COUNTIF($B$5:$B26,B26))</f>
        <v>0_20</v>
      </c>
      <c r="B26">
        <f t="shared" si="0"/>
        <v>0</v>
      </c>
      <c r="C26" s="45" t="str">
        <f>IF(D26="","",ROWS($E$5:E26))</f>
        <v/>
      </c>
      <c r="D26" s="62"/>
      <c r="E26" s="62"/>
      <c r="F26" s="62"/>
      <c r="G26" s="62"/>
      <c r="H26" s="107"/>
      <c r="I26" s="62"/>
      <c r="J26" s="62"/>
      <c r="K26" s="62"/>
      <c r="L26" s="89"/>
      <c r="M26" s="62"/>
      <c r="O26" s="21"/>
      <c r="Q26" s="21">
        <f>MASTER!H29</f>
        <v>0</v>
      </c>
    </row>
    <row r="27" spans="1:17" ht="31.5" customHeight="1">
      <c r="A27" t="str">
        <f>IF(B27="","",B27&amp;"_"&amp;COUNTIF($B$5:$B27,B27))</f>
        <v>0_21</v>
      </c>
      <c r="B27">
        <f t="shared" si="0"/>
        <v>0</v>
      </c>
      <c r="C27" s="45" t="str">
        <f>IF(D27="","",ROWS($E$5:E27))</f>
        <v/>
      </c>
      <c r="D27" s="62"/>
      <c r="E27" s="62"/>
      <c r="F27" s="62"/>
      <c r="G27" s="62"/>
      <c r="H27" s="107"/>
      <c r="I27" s="62"/>
      <c r="J27" s="62"/>
      <c r="K27" s="62"/>
      <c r="L27" s="89"/>
      <c r="M27" s="62"/>
      <c r="O27" s="21"/>
      <c r="Q27" s="21">
        <f>MASTER!H30</f>
        <v>0</v>
      </c>
    </row>
    <row r="28" spans="1:17" ht="31.5" customHeight="1">
      <c r="A28" t="str">
        <f>IF(B28="","",B28&amp;"_"&amp;COUNTIF($B$5:$B28,B28))</f>
        <v>0_22</v>
      </c>
      <c r="B28">
        <f t="shared" si="0"/>
        <v>0</v>
      </c>
      <c r="C28" s="45" t="str">
        <f>IF(D28="","",ROWS($E$5:E28))</f>
        <v/>
      </c>
      <c r="D28" s="62"/>
      <c r="E28" s="62"/>
      <c r="F28" s="62"/>
      <c r="G28" s="62"/>
      <c r="H28" s="107"/>
      <c r="I28" s="62"/>
      <c r="J28" s="62"/>
      <c r="K28" s="62"/>
      <c r="L28" s="89"/>
      <c r="M28" s="62"/>
      <c r="O28" s="21"/>
      <c r="Q28" s="21">
        <f>MASTER!H31</f>
        <v>0</v>
      </c>
    </row>
    <row r="29" spans="1:17" ht="31.5" customHeight="1">
      <c r="A29" t="str">
        <f>IF(B29="","",B29&amp;"_"&amp;COUNTIF($B$5:$B29,B29))</f>
        <v>0_23</v>
      </c>
      <c r="B29">
        <f t="shared" si="0"/>
        <v>0</v>
      </c>
      <c r="C29" s="45" t="str">
        <f>IF(D29="","",ROWS($E$5:E29))</f>
        <v/>
      </c>
      <c r="D29" s="62"/>
      <c r="E29" s="62"/>
      <c r="F29" s="62"/>
      <c r="G29" s="62"/>
      <c r="H29" s="107"/>
      <c r="I29" s="62"/>
      <c r="J29" s="62"/>
      <c r="K29" s="62"/>
      <c r="L29" s="89"/>
      <c r="M29" s="62"/>
      <c r="O29" s="21"/>
      <c r="Q29" s="21">
        <f>MASTER!H32</f>
        <v>0</v>
      </c>
    </row>
    <row r="30" spans="1:17" ht="31.5" customHeight="1">
      <c r="A30" t="str">
        <f>IF(B30="","",B30&amp;"_"&amp;COUNTIF($B$5:$B30,B30))</f>
        <v>0_24</v>
      </c>
      <c r="B30">
        <f t="shared" si="0"/>
        <v>0</v>
      </c>
      <c r="C30" s="45" t="str">
        <f>IF(D30="","",ROWS($E$5:E30))</f>
        <v/>
      </c>
      <c r="D30" s="62"/>
      <c r="E30" s="62"/>
      <c r="F30" s="62"/>
      <c r="G30" s="62"/>
      <c r="H30" s="107"/>
      <c r="I30" s="62"/>
      <c r="J30" s="62"/>
      <c r="K30" s="62"/>
      <c r="L30" s="89"/>
      <c r="M30" s="62"/>
      <c r="O30" s="21"/>
      <c r="Q30" s="21">
        <f>MASTER!H33</f>
        <v>0</v>
      </c>
    </row>
    <row r="31" spans="1:17" ht="31.5" customHeight="1">
      <c r="A31" t="str">
        <f>IF(B31="","",B31&amp;"_"&amp;COUNTIF($B$5:$B31,B31))</f>
        <v>0_25</v>
      </c>
      <c r="B31">
        <f t="shared" si="0"/>
        <v>0</v>
      </c>
      <c r="C31" s="45" t="str">
        <f>IF(D31="","",ROWS($E$5:E31))</f>
        <v/>
      </c>
      <c r="D31" s="62"/>
      <c r="E31" s="62"/>
      <c r="F31" s="62"/>
      <c r="G31" s="62"/>
      <c r="H31" s="107"/>
      <c r="I31" s="62"/>
      <c r="J31" s="62"/>
      <c r="K31" s="62"/>
      <c r="L31" s="89"/>
      <c r="M31" s="62"/>
      <c r="O31" s="21"/>
      <c r="Q31" s="21">
        <f>MASTER!H34</f>
        <v>0</v>
      </c>
    </row>
    <row r="32" spans="1:17" ht="31.5" customHeight="1">
      <c r="A32" t="str">
        <f>IF(B32="","",B32&amp;"_"&amp;COUNTIF($B$5:$B32,B32))</f>
        <v>0_26</v>
      </c>
      <c r="B32">
        <f t="shared" si="0"/>
        <v>0</v>
      </c>
      <c r="C32" s="45" t="str">
        <f>IF(D32="","",ROWS($E$5:E32))</f>
        <v/>
      </c>
      <c r="D32" s="62"/>
      <c r="E32" s="62"/>
      <c r="F32" s="62"/>
      <c r="G32" s="62"/>
      <c r="H32" s="107"/>
      <c r="I32" s="62"/>
      <c r="J32" s="62"/>
      <c r="K32" s="62"/>
      <c r="L32" s="89"/>
      <c r="M32" s="62"/>
      <c r="O32" s="21"/>
      <c r="Q32" s="21">
        <f>MASTER!H35</f>
        <v>0</v>
      </c>
    </row>
    <row r="33" spans="1:17" ht="31.5" customHeight="1">
      <c r="A33" t="str">
        <f>IF(B33="","",B33&amp;"_"&amp;COUNTIF($B$5:$B33,B33))</f>
        <v>0_27</v>
      </c>
      <c r="B33">
        <f t="shared" si="0"/>
        <v>0</v>
      </c>
      <c r="C33" s="45" t="str">
        <f>IF(D33="","",ROWS($E$5:E33))</f>
        <v/>
      </c>
      <c r="D33" s="62"/>
      <c r="E33" s="62"/>
      <c r="F33" s="62"/>
      <c r="G33" s="62"/>
      <c r="H33" s="107"/>
      <c r="I33" s="62"/>
      <c r="J33" s="62"/>
      <c r="K33" s="62"/>
      <c r="L33" s="89"/>
      <c r="M33" s="62"/>
      <c r="O33" s="21"/>
      <c r="Q33" s="21">
        <f>MASTER!H36</f>
        <v>0</v>
      </c>
    </row>
    <row r="34" spans="1:17" ht="31.5" customHeight="1">
      <c r="A34" t="str">
        <f>IF(B34="","",B34&amp;"_"&amp;COUNTIF($B$5:$B34,B34))</f>
        <v>0_28</v>
      </c>
      <c r="B34">
        <f t="shared" si="0"/>
        <v>0</v>
      </c>
      <c r="C34" s="45" t="str">
        <f>IF(D34="","",ROWS($E$5:E34))</f>
        <v/>
      </c>
      <c r="D34" s="62"/>
      <c r="E34" s="62"/>
      <c r="F34" s="62"/>
      <c r="G34" s="62"/>
      <c r="H34" s="107"/>
      <c r="I34" s="62"/>
      <c r="J34" s="62"/>
      <c r="K34" s="62"/>
      <c r="L34" s="89"/>
      <c r="M34" s="62"/>
      <c r="O34" s="21"/>
      <c r="Q34" s="21">
        <f>MASTER!H37</f>
        <v>0</v>
      </c>
    </row>
    <row r="35" spans="1:17" ht="31.5" customHeight="1">
      <c r="A35" t="str">
        <f>IF(B35="","",B35&amp;"_"&amp;COUNTIF($B$5:$B35,B35))</f>
        <v>0_29</v>
      </c>
      <c r="B35">
        <f t="shared" si="0"/>
        <v>0</v>
      </c>
      <c r="C35" s="45" t="str">
        <f>IF(D35="","",ROWS($E$5:E35))</f>
        <v/>
      </c>
      <c r="D35" s="62"/>
      <c r="E35" s="62"/>
      <c r="F35" s="62"/>
      <c r="G35" s="62"/>
      <c r="H35" s="107"/>
      <c r="I35" s="62"/>
      <c r="J35" s="62"/>
      <c r="K35" s="62"/>
      <c r="L35" s="89"/>
      <c r="M35" s="62"/>
      <c r="O35" s="21"/>
      <c r="Q35" s="21">
        <f>MASTER!H38</f>
        <v>0</v>
      </c>
    </row>
    <row r="36" spans="1:17" ht="31.5" customHeight="1">
      <c r="A36" t="str">
        <f>IF(B36="","",B36&amp;"_"&amp;COUNTIF($B$5:$B36,B36))</f>
        <v>0_30</v>
      </c>
      <c r="B36">
        <f t="shared" si="0"/>
        <v>0</v>
      </c>
      <c r="C36" s="45" t="str">
        <f>IF(D36="","",ROWS($E$5:E36))</f>
        <v/>
      </c>
      <c r="D36" s="62"/>
      <c r="E36" s="62"/>
      <c r="F36" s="62"/>
      <c r="G36" s="62"/>
      <c r="H36" s="107"/>
      <c r="I36" s="62"/>
      <c r="J36" s="62"/>
      <c r="K36" s="62"/>
      <c r="L36" s="89"/>
      <c r="M36" s="62"/>
      <c r="O36" s="21"/>
      <c r="Q36" s="21">
        <f>MASTER!H39</f>
        <v>0</v>
      </c>
    </row>
    <row r="37" spans="1:17" ht="31.5" customHeight="1">
      <c r="A37" t="str">
        <f>IF(B37="","",B37&amp;"_"&amp;COUNTIF($B$5:$B37,B37))</f>
        <v>0_31</v>
      </c>
      <c r="B37">
        <f t="shared" si="0"/>
        <v>0</v>
      </c>
      <c r="C37" s="45" t="str">
        <f>IF(D37="","",ROWS($E$5:E37))</f>
        <v/>
      </c>
      <c r="D37" s="62"/>
      <c r="E37" s="62"/>
      <c r="F37" s="62"/>
      <c r="G37" s="62"/>
      <c r="H37" s="107"/>
      <c r="I37" s="62"/>
      <c r="J37" s="62"/>
      <c r="K37" s="62"/>
      <c r="L37" s="89"/>
      <c r="M37" s="62"/>
      <c r="O37" s="21"/>
      <c r="Q37" s="21">
        <f>MASTER!H40</f>
        <v>0</v>
      </c>
    </row>
    <row r="38" spans="1:17" ht="31.5" customHeight="1">
      <c r="A38" t="str">
        <f>IF(B38="","",B38&amp;"_"&amp;COUNTIF($B$5:$B38,B38))</f>
        <v>0_32</v>
      </c>
      <c r="B38">
        <f t="shared" si="0"/>
        <v>0</v>
      </c>
      <c r="C38" s="45" t="str">
        <f>IF(D38="","",ROWS($E$5:E38))</f>
        <v/>
      </c>
      <c r="D38" s="62"/>
      <c r="E38" s="62"/>
      <c r="F38" s="62"/>
      <c r="G38" s="62"/>
      <c r="H38" s="107"/>
      <c r="I38" s="62"/>
      <c r="J38" s="62"/>
      <c r="K38" s="62"/>
      <c r="L38" s="89"/>
      <c r="M38" s="62"/>
      <c r="O38" s="21"/>
      <c r="Q38" s="21">
        <f>MASTER!H41</f>
        <v>0</v>
      </c>
    </row>
    <row r="39" spans="1:17" ht="31.5" customHeight="1">
      <c r="A39" t="str">
        <f>IF(B39="","",B39&amp;"_"&amp;COUNTIF($B$5:$B39,B39))</f>
        <v>0_33</v>
      </c>
      <c r="B39">
        <f t="shared" si="0"/>
        <v>0</v>
      </c>
      <c r="C39" s="45" t="str">
        <f>IF(D39="","",ROWS($E$5:E39))</f>
        <v/>
      </c>
      <c r="D39" s="62"/>
      <c r="E39" s="62"/>
      <c r="F39" s="62"/>
      <c r="G39" s="62"/>
      <c r="H39" s="107"/>
      <c r="I39" s="62"/>
      <c r="J39" s="62"/>
      <c r="K39" s="62"/>
      <c r="L39" s="89"/>
      <c r="M39" s="62"/>
      <c r="O39" s="21"/>
      <c r="Q39" s="21">
        <f>MASTER!H42</f>
        <v>0</v>
      </c>
    </row>
    <row r="40" spans="1:17" ht="31.5" customHeight="1">
      <c r="A40" t="str">
        <f>IF(B40="","",B40&amp;"_"&amp;COUNTIF($B$5:$B40,B40))</f>
        <v>0_34</v>
      </c>
      <c r="B40">
        <f t="shared" si="0"/>
        <v>0</v>
      </c>
      <c r="C40" s="45" t="str">
        <f>IF(D40="","",ROWS($E$5:E40))</f>
        <v/>
      </c>
      <c r="D40" s="62"/>
      <c r="E40" s="62"/>
      <c r="F40" s="62"/>
      <c r="G40" s="62"/>
      <c r="H40" s="107"/>
      <c r="I40" s="62"/>
      <c r="J40" s="62"/>
      <c r="K40" s="62"/>
      <c r="L40" s="89"/>
      <c r="M40" s="62"/>
      <c r="O40" s="21"/>
      <c r="Q40" s="21">
        <f>MASTER!H43</f>
        <v>0</v>
      </c>
    </row>
    <row r="41" spans="1:17" ht="31.5" customHeight="1">
      <c r="A41" t="str">
        <f>IF(B41="","",B41&amp;"_"&amp;COUNTIF($B$5:$B41,B41))</f>
        <v>0_35</v>
      </c>
      <c r="B41">
        <f t="shared" si="0"/>
        <v>0</v>
      </c>
      <c r="C41" s="45" t="str">
        <f>IF(D41="","",ROWS($E$5:E41))</f>
        <v/>
      </c>
      <c r="D41" s="62"/>
      <c r="E41" s="62"/>
      <c r="F41" s="62"/>
      <c r="G41" s="62"/>
      <c r="H41" s="107"/>
      <c r="I41" s="62"/>
      <c r="J41" s="62"/>
      <c r="K41" s="62"/>
      <c r="L41" s="89"/>
      <c r="M41" s="62"/>
      <c r="O41" s="21"/>
      <c r="Q41" s="21">
        <f>MASTER!H44</f>
        <v>0</v>
      </c>
    </row>
    <row r="42" spans="1:17" ht="31.5" customHeight="1">
      <c r="A42" t="str">
        <f>IF(B42="","",B42&amp;"_"&amp;COUNTIF($B$5:$B42,B42))</f>
        <v>0_36</v>
      </c>
      <c r="B42">
        <f t="shared" si="0"/>
        <v>0</v>
      </c>
      <c r="C42" s="45" t="str">
        <f>IF(D42="","",ROWS($E$5:E42))</f>
        <v/>
      </c>
      <c r="D42" s="62"/>
      <c r="E42" s="62"/>
      <c r="F42" s="62"/>
      <c r="G42" s="62"/>
      <c r="H42" s="107"/>
      <c r="I42" s="62"/>
      <c r="J42" s="62"/>
      <c r="K42" s="62"/>
      <c r="L42" s="89"/>
      <c r="M42" s="62"/>
      <c r="O42" s="21"/>
      <c r="Q42" s="21">
        <f>MASTER!H45</f>
        <v>0</v>
      </c>
    </row>
    <row r="43" spans="1:17" ht="31.5" customHeight="1">
      <c r="A43" t="str">
        <f>IF(B43="","",B43&amp;"_"&amp;COUNTIF($B$5:$B43,B43))</f>
        <v>0_37</v>
      </c>
      <c r="B43">
        <f t="shared" si="0"/>
        <v>0</v>
      </c>
      <c r="C43" s="45" t="str">
        <f>IF(D43="","",ROWS($E$5:E43))</f>
        <v/>
      </c>
      <c r="D43" s="62"/>
      <c r="E43" s="62"/>
      <c r="F43" s="62"/>
      <c r="G43" s="62"/>
      <c r="H43" s="107"/>
      <c r="I43" s="62"/>
      <c r="J43" s="62"/>
      <c r="K43" s="62"/>
      <c r="L43" s="89"/>
      <c r="M43" s="62"/>
      <c r="O43" s="21"/>
      <c r="Q43" s="21">
        <f>MASTER!H46</f>
        <v>0</v>
      </c>
    </row>
    <row r="44" spans="1:17" ht="31.5" customHeight="1">
      <c r="A44" t="str">
        <f>IF(B44="","",B44&amp;"_"&amp;COUNTIF($B$5:$B44,B44))</f>
        <v>0_38</v>
      </c>
      <c r="B44">
        <f t="shared" si="0"/>
        <v>0</v>
      </c>
      <c r="C44" s="45" t="str">
        <f>IF(D44="","",ROWS($E$5:E44))</f>
        <v/>
      </c>
      <c r="D44" s="62"/>
      <c r="E44" s="62"/>
      <c r="F44" s="62"/>
      <c r="G44" s="62"/>
      <c r="H44" s="107"/>
      <c r="I44" s="62"/>
      <c r="J44" s="62"/>
      <c r="K44" s="62"/>
      <c r="L44" s="89"/>
      <c r="M44" s="62"/>
      <c r="O44" s="21"/>
      <c r="Q44" s="21">
        <f>MASTER!H47</f>
        <v>0</v>
      </c>
    </row>
    <row r="45" spans="1:17" ht="31.5" customHeight="1">
      <c r="A45" t="str">
        <f>IF(B45="","",B45&amp;"_"&amp;COUNTIF($B$5:$B45,B45))</f>
        <v>0_39</v>
      </c>
      <c r="B45">
        <f t="shared" si="0"/>
        <v>0</v>
      </c>
      <c r="C45" s="45" t="str">
        <f>IF(D45="","",ROWS($E$5:E45))</f>
        <v/>
      </c>
      <c r="D45" s="62"/>
      <c r="E45" s="62"/>
      <c r="F45" s="62"/>
      <c r="G45" s="62"/>
      <c r="H45" s="107"/>
      <c r="I45" s="62"/>
      <c r="J45" s="62"/>
      <c r="K45" s="62"/>
      <c r="L45" s="89"/>
      <c r="M45" s="62"/>
      <c r="O45" s="21"/>
    </row>
    <row r="46" spans="1:17" ht="31.5" customHeight="1">
      <c r="A46" t="str">
        <f>IF(B46="","",B46&amp;"_"&amp;COUNTIF($B$5:$B46,B46))</f>
        <v>0_40</v>
      </c>
      <c r="B46">
        <f t="shared" si="0"/>
        <v>0</v>
      </c>
      <c r="C46" s="45" t="str">
        <f>IF(D46="","",ROWS($E$5:E46))</f>
        <v/>
      </c>
      <c r="D46" s="62"/>
      <c r="E46" s="62"/>
      <c r="F46" s="62"/>
      <c r="G46" s="62"/>
      <c r="H46" s="107"/>
      <c r="I46" s="62"/>
      <c r="J46" s="62"/>
      <c r="K46" s="62"/>
      <c r="L46" s="89"/>
      <c r="M46" s="62"/>
    </row>
    <row r="47" spans="1:17" ht="31.5" customHeight="1">
      <c r="A47" t="str">
        <f>IF(B47="","",B47&amp;"_"&amp;COUNTIF($B$5:$B47,B47))</f>
        <v>0_41</v>
      </c>
      <c r="B47">
        <f t="shared" si="0"/>
        <v>0</v>
      </c>
      <c r="C47" s="45" t="str">
        <f>IF(D47="","",ROWS($E$5:E47))</f>
        <v/>
      </c>
      <c r="D47" s="62"/>
      <c r="E47" s="62"/>
      <c r="F47" s="62"/>
      <c r="G47" s="62"/>
      <c r="H47" s="107"/>
      <c r="I47" s="62"/>
      <c r="J47" s="62"/>
      <c r="K47" s="62"/>
      <c r="L47" s="89"/>
      <c r="M47" s="62"/>
    </row>
    <row r="48" spans="1:17" ht="31.5" customHeight="1">
      <c r="A48" t="str">
        <f>IF(B48="","",B48&amp;"_"&amp;COUNTIF($B$5:$B48,B48))</f>
        <v>0_42</v>
      </c>
      <c r="B48">
        <f t="shared" si="0"/>
        <v>0</v>
      </c>
      <c r="C48" s="45" t="str">
        <f>IF(D48="","",ROWS($E$5:E48))</f>
        <v/>
      </c>
      <c r="D48" s="62"/>
      <c r="E48" s="62"/>
      <c r="F48" s="62"/>
      <c r="G48" s="62"/>
      <c r="H48" s="107"/>
      <c r="I48" s="62"/>
      <c r="J48" s="62"/>
      <c r="K48" s="62"/>
      <c r="L48" s="89"/>
      <c r="M48" s="62"/>
    </row>
    <row r="49" spans="1:13" ht="31.5" customHeight="1">
      <c r="A49" t="str">
        <f>IF(B49="","",B49&amp;"_"&amp;COUNTIF($B$5:$B49,B49))</f>
        <v>0_43</v>
      </c>
      <c r="B49">
        <f t="shared" si="0"/>
        <v>0</v>
      </c>
      <c r="C49" s="45" t="str">
        <f>IF(D49="","",ROWS($E$5:E49))</f>
        <v/>
      </c>
      <c r="D49" s="62"/>
      <c r="E49" s="62"/>
      <c r="F49" s="62"/>
      <c r="G49" s="62"/>
      <c r="H49" s="107"/>
      <c r="I49" s="62"/>
      <c r="J49" s="62"/>
      <c r="K49" s="62"/>
      <c r="L49" s="89"/>
      <c r="M49" s="62"/>
    </row>
    <row r="50" spans="1:13" ht="31.5" customHeight="1">
      <c r="A50" t="str">
        <f>IF(B50="","",B50&amp;"_"&amp;COUNTIF($B$5:$B50,B50))</f>
        <v>0_44</v>
      </c>
      <c r="B50">
        <f t="shared" si="0"/>
        <v>0</v>
      </c>
      <c r="C50" s="45" t="str">
        <f>IF(D50="","",ROWS($E$5:E50))</f>
        <v/>
      </c>
      <c r="D50" s="62"/>
      <c r="E50" s="62"/>
      <c r="F50" s="62"/>
      <c r="G50" s="62"/>
      <c r="H50" s="107"/>
      <c r="I50" s="62"/>
      <c r="J50" s="62"/>
      <c r="K50" s="62"/>
      <c r="L50" s="89"/>
      <c r="M50" s="62"/>
    </row>
    <row r="51" spans="1:13" ht="31.5" customHeight="1">
      <c r="A51" t="str">
        <f>IF(B51="","",B51&amp;"_"&amp;COUNTIF($B$5:$B51,B51))</f>
        <v>0_45</v>
      </c>
      <c r="B51">
        <f t="shared" si="0"/>
        <v>0</v>
      </c>
      <c r="C51" s="45" t="str">
        <f>IF(D51="","",ROWS($E$5:E51))</f>
        <v/>
      </c>
      <c r="D51" s="62"/>
      <c r="E51" s="62"/>
      <c r="F51" s="62"/>
      <c r="G51" s="62"/>
      <c r="H51" s="107"/>
      <c r="I51" s="62"/>
      <c r="J51" s="62"/>
      <c r="K51" s="62"/>
      <c r="L51" s="89"/>
      <c r="M51" s="62"/>
    </row>
    <row r="52" spans="1:13" ht="31.5" customHeight="1">
      <c r="A52" t="str">
        <f>IF(B52="","",B52&amp;"_"&amp;COUNTIF($B$5:$B52,B52))</f>
        <v>0_46</v>
      </c>
      <c r="B52">
        <f t="shared" si="0"/>
        <v>0</v>
      </c>
      <c r="C52" s="45" t="str">
        <f>IF(D52="","",ROWS($E$5:E52))</f>
        <v/>
      </c>
      <c r="D52" s="62"/>
      <c r="E52" s="62"/>
      <c r="F52" s="62"/>
      <c r="G52" s="62"/>
      <c r="H52" s="107"/>
      <c r="I52" s="62"/>
      <c r="J52" s="62"/>
      <c r="K52" s="62"/>
      <c r="L52" s="89"/>
      <c r="M52" s="62"/>
    </row>
    <row r="53" spans="1:13" ht="31.5" customHeight="1">
      <c r="A53" t="str">
        <f>IF(B53="","",B53&amp;"_"&amp;COUNTIF($B$5:$B53,B53))</f>
        <v>0_47</v>
      </c>
      <c r="B53">
        <f t="shared" si="0"/>
        <v>0</v>
      </c>
      <c r="C53" s="45" t="str">
        <f>IF(D53="","",ROWS($E$5:E53))</f>
        <v/>
      </c>
      <c r="D53" s="62"/>
      <c r="E53" s="62"/>
      <c r="F53" s="62"/>
      <c r="G53" s="62"/>
      <c r="H53" s="107"/>
      <c r="I53" s="62"/>
      <c r="J53" s="62"/>
      <c r="K53" s="62"/>
      <c r="L53" s="89"/>
      <c r="M53" s="62"/>
    </row>
    <row r="54" spans="1:13" ht="31.5" customHeight="1">
      <c r="A54" t="str">
        <f>IF(B54="","",B54&amp;"_"&amp;COUNTIF($B$5:$B54,B54))</f>
        <v>0_48</v>
      </c>
      <c r="B54">
        <f t="shared" si="0"/>
        <v>0</v>
      </c>
      <c r="C54" s="45" t="str">
        <f>IF(D54="","",ROWS($E$5:E54))</f>
        <v/>
      </c>
      <c r="D54" s="62"/>
      <c r="E54" s="62"/>
      <c r="F54" s="62"/>
      <c r="G54" s="62"/>
      <c r="H54" s="107"/>
      <c r="I54" s="62"/>
      <c r="J54" s="62"/>
      <c r="K54" s="62"/>
      <c r="L54" s="89"/>
      <c r="M54" s="62"/>
    </row>
    <row r="55" spans="1:13" ht="31.5" customHeight="1">
      <c r="A55" t="str">
        <f>IF(B55="","",B55&amp;"_"&amp;COUNTIF($B$5:$B55,B55))</f>
        <v>0_49</v>
      </c>
      <c r="B55">
        <f t="shared" si="0"/>
        <v>0</v>
      </c>
      <c r="C55" s="45" t="str">
        <f>IF(D55="","",ROWS($E$5:E55))</f>
        <v/>
      </c>
      <c r="D55" s="62"/>
      <c r="E55" s="62"/>
      <c r="F55" s="62"/>
      <c r="G55" s="62"/>
      <c r="H55" s="107"/>
      <c r="I55" s="62"/>
      <c r="J55" s="62"/>
      <c r="K55" s="62"/>
      <c r="L55" s="89"/>
      <c r="M55" s="62"/>
    </row>
    <row r="56" spans="1:13" ht="31.5" customHeight="1">
      <c r="A56" t="str">
        <f>IF(B56="","",B56&amp;"_"&amp;COUNTIF($B$5:$B56,B56))</f>
        <v>0_50</v>
      </c>
      <c r="B56">
        <f t="shared" si="0"/>
        <v>0</v>
      </c>
      <c r="C56" s="45" t="str">
        <f>IF(D56="","",ROWS($E$5:E56))</f>
        <v/>
      </c>
      <c r="D56" s="62"/>
      <c r="E56" s="62"/>
      <c r="F56" s="62"/>
      <c r="G56" s="62"/>
      <c r="H56" s="107"/>
      <c r="I56" s="62"/>
      <c r="J56" s="62"/>
      <c r="K56" s="62"/>
      <c r="L56" s="89"/>
      <c r="M56" s="62"/>
    </row>
    <row r="57" spans="1:13" ht="31.5" customHeight="1">
      <c r="A57" t="str">
        <f>IF(B57="","",B57&amp;"_"&amp;COUNTIF($B$5:$B57,B57))</f>
        <v>0_51</v>
      </c>
      <c r="B57">
        <f t="shared" si="0"/>
        <v>0</v>
      </c>
      <c r="C57" s="45" t="str">
        <f>IF(D57="","",ROWS($E$5:E57))</f>
        <v/>
      </c>
      <c r="D57" s="62"/>
      <c r="E57" s="62"/>
      <c r="F57" s="62"/>
      <c r="G57" s="62"/>
      <c r="H57" s="107"/>
      <c r="I57" s="62"/>
      <c r="J57" s="62"/>
      <c r="K57" s="62"/>
      <c r="L57" s="89"/>
      <c r="M57" s="62"/>
    </row>
    <row r="58" spans="1:13" ht="31.5" customHeight="1">
      <c r="A58" t="str">
        <f>IF(B58="","",B58&amp;"_"&amp;COUNTIF($B$5:$B58,B58))</f>
        <v>0_52</v>
      </c>
      <c r="B58">
        <f t="shared" si="0"/>
        <v>0</v>
      </c>
      <c r="C58" s="45" t="str">
        <f>IF(D58="","",ROWS($E$5:E58))</f>
        <v/>
      </c>
      <c r="D58" s="62"/>
      <c r="E58" s="62"/>
      <c r="F58" s="62"/>
      <c r="G58" s="62"/>
      <c r="H58" s="107"/>
      <c r="I58" s="62"/>
      <c r="J58" s="62"/>
      <c r="K58" s="62"/>
      <c r="L58" s="89"/>
      <c r="M58" s="62"/>
    </row>
    <row r="59" spans="1:13" ht="31.5" customHeight="1">
      <c r="A59" t="str">
        <f>IF(B59="","",B59&amp;"_"&amp;COUNTIF($B$5:$B59,B59))</f>
        <v>0_53</v>
      </c>
      <c r="B59">
        <f t="shared" si="0"/>
        <v>0</v>
      </c>
      <c r="C59" s="45" t="str">
        <f>IF(D59="","",ROWS($E$5:E59))</f>
        <v/>
      </c>
      <c r="D59" s="62"/>
      <c r="E59" s="62"/>
      <c r="F59" s="62"/>
      <c r="G59" s="62"/>
      <c r="H59" s="107"/>
      <c r="I59" s="62"/>
      <c r="J59" s="62"/>
      <c r="K59" s="62"/>
      <c r="L59" s="89"/>
      <c r="M59" s="62"/>
    </row>
    <row r="60" spans="1:13" ht="31.5" customHeight="1">
      <c r="A60" t="str">
        <f>IF(B60="","",B60&amp;"_"&amp;COUNTIF($B$5:$B60,B60))</f>
        <v>0_54</v>
      </c>
      <c r="B60">
        <f t="shared" si="0"/>
        <v>0</v>
      </c>
      <c r="C60" s="45" t="str">
        <f>IF(D60="","",ROWS($E$5:E60))</f>
        <v/>
      </c>
      <c r="D60" s="62"/>
      <c r="E60" s="62"/>
      <c r="F60" s="62"/>
      <c r="G60" s="62"/>
      <c r="H60" s="107"/>
      <c r="I60" s="62"/>
      <c r="J60" s="62"/>
      <c r="K60" s="62"/>
      <c r="L60" s="89"/>
      <c r="M60" s="62"/>
    </row>
    <row r="61" spans="1:13" ht="31.5" customHeight="1">
      <c r="A61" t="str">
        <f>IF(B61="","",B61&amp;"_"&amp;COUNTIF($B$5:$B61,B61))</f>
        <v>0_55</v>
      </c>
      <c r="B61">
        <f t="shared" si="0"/>
        <v>0</v>
      </c>
      <c r="C61" s="45" t="str">
        <f>IF(D61="","",ROWS($E$5:E61))</f>
        <v/>
      </c>
      <c r="D61" s="62"/>
      <c r="E61" s="62"/>
      <c r="F61" s="62"/>
      <c r="G61" s="62"/>
      <c r="H61" s="107"/>
      <c r="I61" s="62"/>
      <c r="J61" s="62"/>
      <c r="K61" s="62"/>
      <c r="L61" s="89"/>
      <c r="M61" s="62"/>
    </row>
    <row r="62" spans="1:13" ht="31.5" customHeight="1">
      <c r="A62" t="str">
        <f>IF(B62="","",B62&amp;"_"&amp;COUNTIF($B$5:$B62,B62))</f>
        <v>0_56</v>
      </c>
      <c r="B62">
        <f t="shared" si="0"/>
        <v>0</v>
      </c>
      <c r="C62" s="45" t="str">
        <f>IF(D62="","",ROWS($E$5:E62))</f>
        <v/>
      </c>
      <c r="D62" s="62"/>
      <c r="E62" s="62"/>
      <c r="F62" s="62"/>
      <c r="G62" s="62"/>
      <c r="H62" s="107"/>
      <c r="I62" s="62"/>
      <c r="J62" s="62"/>
      <c r="K62" s="62"/>
      <c r="L62" s="89"/>
      <c r="M62" s="62"/>
    </row>
    <row r="63" spans="1:13" ht="31.5" customHeight="1">
      <c r="A63" t="str">
        <f>IF(B63="","",B63&amp;"_"&amp;COUNTIF($B$5:$B63,B63))</f>
        <v>0_57</v>
      </c>
      <c r="B63">
        <f t="shared" si="0"/>
        <v>0</v>
      </c>
      <c r="C63" s="45" t="str">
        <f>IF(D63="","",ROWS($E$5:E63))</f>
        <v/>
      </c>
      <c r="D63" s="62"/>
      <c r="E63" s="62"/>
      <c r="F63" s="62"/>
      <c r="G63" s="62"/>
      <c r="H63" s="107"/>
      <c r="I63" s="62"/>
      <c r="J63" s="62"/>
      <c r="K63" s="62"/>
      <c r="L63" s="89"/>
      <c r="M63" s="62"/>
    </row>
    <row r="64" spans="1:13" ht="31.5" customHeight="1">
      <c r="A64" t="str">
        <f>IF(B64="","",B64&amp;"_"&amp;COUNTIF($B$5:$B64,B64))</f>
        <v>0_58</v>
      </c>
      <c r="B64">
        <f t="shared" si="0"/>
        <v>0</v>
      </c>
      <c r="C64" s="45" t="str">
        <f>IF(D64="","",ROWS($E$5:E64))</f>
        <v/>
      </c>
      <c r="D64" s="62"/>
      <c r="E64" s="62"/>
      <c r="F64" s="62"/>
      <c r="G64" s="62"/>
      <c r="H64" s="107"/>
      <c r="I64" s="62"/>
      <c r="J64" s="62"/>
      <c r="K64" s="62"/>
      <c r="L64" s="89"/>
      <c r="M64" s="62"/>
    </row>
    <row r="65" spans="1:13" ht="31.5" customHeight="1">
      <c r="A65" t="str">
        <f>IF(B65="","",B65&amp;"_"&amp;COUNTIF($B$5:$B65,B65))</f>
        <v>0_59</v>
      </c>
      <c r="B65">
        <f t="shared" si="0"/>
        <v>0</v>
      </c>
      <c r="C65" s="45" t="str">
        <f>IF(D65="","",ROWS($E$5:E65))</f>
        <v/>
      </c>
      <c r="D65" s="62"/>
      <c r="E65" s="62"/>
      <c r="F65" s="62"/>
      <c r="G65" s="62"/>
      <c r="H65" s="107"/>
      <c r="I65" s="62"/>
      <c r="J65" s="62"/>
      <c r="K65" s="62"/>
      <c r="L65" s="89"/>
      <c r="M65" s="62"/>
    </row>
    <row r="66" spans="1:13" ht="31.5" customHeight="1">
      <c r="A66" t="str">
        <f>IF(B66="","",B66&amp;"_"&amp;COUNTIF($B$5:$B66,B66))</f>
        <v>0_60</v>
      </c>
      <c r="B66">
        <f t="shared" si="0"/>
        <v>0</v>
      </c>
      <c r="C66" s="45" t="str">
        <f>IF(D66="","",ROWS($E$5:E66))</f>
        <v/>
      </c>
      <c r="D66" s="62"/>
      <c r="E66" s="62"/>
      <c r="F66" s="62"/>
      <c r="G66" s="62"/>
      <c r="H66" s="107"/>
      <c r="I66" s="62"/>
      <c r="J66" s="62"/>
      <c r="K66" s="62"/>
      <c r="L66" s="89"/>
      <c r="M66" s="62"/>
    </row>
    <row r="67" spans="1:13" ht="31.5" customHeight="1">
      <c r="A67" t="str">
        <f>IF(B67="","",B67&amp;"_"&amp;COUNTIF($B$5:$B67,B67))</f>
        <v>0_61</v>
      </c>
      <c r="B67">
        <f t="shared" si="0"/>
        <v>0</v>
      </c>
      <c r="C67" s="45" t="str">
        <f>IF(D67="","",ROWS($E$5:E67))</f>
        <v/>
      </c>
      <c r="D67" s="62"/>
      <c r="E67" s="62"/>
      <c r="F67" s="62"/>
      <c r="G67" s="62"/>
      <c r="H67" s="107"/>
      <c r="I67" s="62"/>
      <c r="J67" s="62"/>
      <c r="K67" s="62"/>
      <c r="L67" s="89"/>
      <c r="M67" s="62"/>
    </row>
    <row r="68" spans="1:13" ht="31.5" customHeight="1">
      <c r="A68" t="str">
        <f>IF(B68="","",B68&amp;"_"&amp;COUNTIF($B$5:$B68,B68))</f>
        <v>0_62</v>
      </c>
      <c r="B68">
        <f t="shared" si="0"/>
        <v>0</v>
      </c>
      <c r="C68" s="45" t="str">
        <f>IF(D68="","",ROWS($E$5:E68))</f>
        <v/>
      </c>
      <c r="D68" s="62"/>
      <c r="E68" s="62"/>
      <c r="F68" s="62"/>
      <c r="G68" s="62"/>
      <c r="H68" s="107"/>
      <c r="I68" s="62"/>
      <c r="J68" s="62"/>
      <c r="K68" s="62"/>
      <c r="L68" s="89"/>
      <c r="M68" s="62"/>
    </row>
    <row r="69" spans="1:13" ht="31.5" customHeight="1">
      <c r="A69" t="str">
        <f>IF(B69="","",B69&amp;"_"&amp;COUNTIF($B$5:$B69,B69))</f>
        <v>0_63</v>
      </c>
      <c r="B69">
        <f t="shared" si="0"/>
        <v>0</v>
      </c>
      <c r="C69" s="45" t="str">
        <f>IF(D69="","",ROWS($E$5:E69))</f>
        <v/>
      </c>
      <c r="D69" s="62"/>
      <c r="E69" s="62"/>
      <c r="F69" s="62"/>
      <c r="G69" s="62"/>
      <c r="H69" s="107"/>
      <c r="I69" s="62"/>
      <c r="J69" s="62"/>
      <c r="K69" s="62"/>
      <c r="L69" s="89"/>
      <c r="M69" s="62"/>
    </row>
    <row r="70" spans="1:13" ht="31.5" customHeight="1">
      <c r="A70" t="str">
        <f>IF(B70="","",B70&amp;"_"&amp;COUNTIF($B$5:$B70,B70))</f>
        <v>0_64</v>
      </c>
      <c r="B70">
        <f t="shared" ref="B70:B133" si="1">D70</f>
        <v>0</v>
      </c>
      <c r="C70" s="45" t="str">
        <f>IF(D70="","",ROWS($E$5:E70))</f>
        <v/>
      </c>
      <c r="D70" s="62"/>
      <c r="E70" s="62"/>
      <c r="F70" s="62"/>
      <c r="G70" s="62"/>
      <c r="H70" s="107"/>
      <c r="I70" s="62"/>
      <c r="J70" s="62"/>
      <c r="K70" s="62"/>
      <c r="L70" s="89"/>
      <c r="M70" s="62"/>
    </row>
    <row r="71" spans="1:13" ht="31.5" customHeight="1">
      <c r="A71" t="str">
        <f>IF(B71="","",B71&amp;"_"&amp;COUNTIF($B$5:$B71,B71))</f>
        <v>0_65</v>
      </c>
      <c r="B71">
        <f t="shared" si="1"/>
        <v>0</v>
      </c>
      <c r="C71" s="45" t="str">
        <f>IF(D71="","",ROWS($E$5:E71))</f>
        <v/>
      </c>
      <c r="D71" s="62"/>
      <c r="E71" s="62"/>
      <c r="F71" s="62"/>
      <c r="G71" s="62"/>
      <c r="H71" s="107"/>
      <c r="I71" s="62"/>
      <c r="J71" s="62"/>
      <c r="K71" s="62"/>
      <c r="L71" s="89"/>
      <c r="M71" s="62"/>
    </row>
    <row r="72" spans="1:13" ht="31.5" customHeight="1">
      <c r="A72" t="str">
        <f>IF(B72="","",B72&amp;"_"&amp;COUNTIF($B$5:$B72,B72))</f>
        <v>0_66</v>
      </c>
      <c r="B72">
        <f t="shared" si="1"/>
        <v>0</v>
      </c>
      <c r="C72" s="45" t="str">
        <f>IF(D72="","",ROWS($E$5:E72))</f>
        <v/>
      </c>
      <c r="D72" s="62"/>
      <c r="E72" s="62"/>
      <c r="F72" s="62"/>
      <c r="G72" s="62"/>
      <c r="H72" s="107"/>
      <c r="I72" s="62"/>
      <c r="J72" s="62"/>
      <c r="K72" s="62"/>
      <c r="L72" s="89"/>
      <c r="M72" s="62"/>
    </row>
    <row r="73" spans="1:13" ht="31.5" customHeight="1">
      <c r="A73" t="str">
        <f>IF(B73="","",B73&amp;"_"&amp;COUNTIF($B$5:$B73,B73))</f>
        <v>0_67</v>
      </c>
      <c r="B73">
        <f t="shared" si="1"/>
        <v>0</v>
      </c>
      <c r="C73" s="45" t="str">
        <f>IF(D73="","",ROWS($E$5:E73))</f>
        <v/>
      </c>
      <c r="D73" s="62"/>
      <c r="E73" s="62"/>
      <c r="F73" s="62"/>
      <c r="G73" s="62"/>
      <c r="H73" s="107"/>
      <c r="I73" s="62"/>
      <c r="J73" s="62"/>
      <c r="K73" s="62"/>
      <c r="L73" s="89"/>
      <c r="M73" s="62"/>
    </row>
    <row r="74" spans="1:13" ht="31.5" customHeight="1">
      <c r="A74" t="str">
        <f>IF(B74="","",B74&amp;"_"&amp;COUNTIF($B$5:$B74,B74))</f>
        <v>0_68</v>
      </c>
      <c r="B74">
        <f t="shared" si="1"/>
        <v>0</v>
      </c>
      <c r="C74" s="45" t="str">
        <f>IF(D74="","",ROWS($E$5:E74))</f>
        <v/>
      </c>
      <c r="D74" s="62"/>
      <c r="E74" s="62"/>
      <c r="F74" s="62"/>
      <c r="G74" s="62"/>
      <c r="H74" s="107"/>
      <c r="I74" s="62"/>
      <c r="J74" s="62"/>
      <c r="K74" s="62"/>
      <c r="L74" s="89"/>
      <c r="M74" s="62"/>
    </row>
    <row r="75" spans="1:13" ht="31.5" customHeight="1">
      <c r="A75" t="str">
        <f>IF(B75="","",B75&amp;"_"&amp;COUNTIF($B$5:$B75,B75))</f>
        <v>0_69</v>
      </c>
      <c r="B75">
        <f t="shared" si="1"/>
        <v>0</v>
      </c>
      <c r="C75" s="45" t="str">
        <f>IF(D75="","",ROWS($E$5:E75))</f>
        <v/>
      </c>
      <c r="D75" s="62"/>
      <c r="E75" s="62"/>
      <c r="F75" s="62"/>
      <c r="G75" s="62"/>
      <c r="H75" s="107"/>
      <c r="I75" s="62"/>
      <c r="J75" s="62"/>
      <c r="K75" s="62"/>
      <c r="L75" s="89"/>
      <c r="M75" s="62"/>
    </row>
    <row r="76" spans="1:13" ht="31.5" customHeight="1">
      <c r="A76" t="str">
        <f>IF(B76="","",B76&amp;"_"&amp;COUNTIF($B$5:$B76,B76))</f>
        <v>0_70</v>
      </c>
      <c r="B76">
        <f t="shared" si="1"/>
        <v>0</v>
      </c>
      <c r="C76" s="45" t="str">
        <f>IF(D76="","",ROWS($E$5:E76))</f>
        <v/>
      </c>
      <c r="D76" s="62"/>
      <c r="E76" s="62"/>
      <c r="F76" s="62"/>
      <c r="G76" s="62"/>
      <c r="H76" s="107"/>
      <c r="I76" s="62"/>
      <c r="J76" s="62"/>
      <c r="K76" s="62"/>
      <c r="L76" s="89"/>
      <c r="M76" s="62"/>
    </row>
    <row r="77" spans="1:13" ht="31.5" customHeight="1">
      <c r="A77" t="str">
        <f>IF(B77="","",B77&amp;"_"&amp;COUNTIF($B$5:$B77,B77))</f>
        <v>0_71</v>
      </c>
      <c r="B77">
        <f t="shared" si="1"/>
        <v>0</v>
      </c>
      <c r="C77" s="45" t="str">
        <f>IF(D77="","",ROWS($E$5:E77))</f>
        <v/>
      </c>
      <c r="D77" s="62"/>
      <c r="E77" s="62"/>
      <c r="F77" s="62"/>
      <c r="G77" s="62"/>
      <c r="H77" s="107"/>
      <c r="I77" s="62"/>
      <c r="J77" s="62"/>
      <c r="K77" s="62"/>
      <c r="L77" s="89"/>
      <c r="M77" s="62"/>
    </row>
    <row r="78" spans="1:13" ht="31.5" customHeight="1">
      <c r="A78" t="str">
        <f>IF(B78="","",B78&amp;"_"&amp;COUNTIF($B$5:$B78,B78))</f>
        <v>0_72</v>
      </c>
      <c r="B78">
        <f t="shared" si="1"/>
        <v>0</v>
      </c>
      <c r="C78" s="45" t="str">
        <f>IF(D78="","",ROWS($E$5:E78))</f>
        <v/>
      </c>
      <c r="D78" s="62"/>
      <c r="E78" s="62"/>
      <c r="F78" s="62"/>
      <c r="G78" s="62"/>
      <c r="H78" s="107"/>
      <c r="I78" s="62"/>
      <c r="J78" s="62"/>
      <c r="K78" s="62"/>
      <c r="L78" s="89"/>
      <c r="M78" s="62"/>
    </row>
    <row r="79" spans="1:13" ht="31.5" customHeight="1">
      <c r="A79" t="str">
        <f>IF(B79="","",B79&amp;"_"&amp;COUNTIF($B$5:$B79,B79))</f>
        <v>0_73</v>
      </c>
      <c r="B79">
        <f t="shared" si="1"/>
        <v>0</v>
      </c>
      <c r="C79" s="45" t="str">
        <f>IF(D79="","",ROWS($E$5:E79))</f>
        <v/>
      </c>
      <c r="D79" s="62"/>
      <c r="E79" s="62"/>
      <c r="F79" s="62"/>
      <c r="G79" s="62"/>
      <c r="H79" s="107"/>
      <c r="I79" s="62"/>
      <c r="J79" s="62"/>
      <c r="K79" s="62"/>
      <c r="L79" s="89"/>
      <c r="M79" s="62"/>
    </row>
    <row r="80" spans="1:13" ht="31.5" customHeight="1">
      <c r="A80" t="str">
        <f>IF(B80="","",B80&amp;"_"&amp;COUNTIF($B$5:$B80,B80))</f>
        <v>0_74</v>
      </c>
      <c r="B80">
        <f t="shared" si="1"/>
        <v>0</v>
      </c>
      <c r="C80" s="45" t="str">
        <f>IF(D80="","",ROWS($E$5:E80))</f>
        <v/>
      </c>
      <c r="D80" s="62"/>
      <c r="E80" s="62"/>
      <c r="F80" s="62"/>
      <c r="G80" s="62"/>
      <c r="H80" s="107"/>
      <c r="I80" s="62"/>
      <c r="J80" s="62"/>
      <c r="K80" s="62"/>
      <c r="L80" s="89"/>
      <c r="M80" s="62"/>
    </row>
    <row r="81" spans="1:13" ht="31.5" customHeight="1">
      <c r="A81" t="str">
        <f>IF(B81="","",B81&amp;"_"&amp;COUNTIF($B$5:$B81,B81))</f>
        <v>0_75</v>
      </c>
      <c r="B81">
        <f t="shared" si="1"/>
        <v>0</v>
      </c>
      <c r="C81" s="45" t="str">
        <f>IF(D81="","",ROWS($E$5:E81))</f>
        <v/>
      </c>
      <c r="D81" s="62"/>
      <c r="E81" s="62"/>
      <c r="F81" s="62"/>
      <c r="G81" s="62"/>
      <c r="H81" s="107"/>
      <c r="I81" s="62"/>
      <c r="J81" s="62"/>
      <c r="K81" s="62"/>
      <c r="L81" s="89"/>
      <c r="M81" s="62"/>
    </row>
    <row r="82" spans="1:13" ht="31.5" customHeight="1">
      <c r="A82" t="str">
        <f>IF(B82="","",B82&amp;"_"&amp;COUNTIF($B$5:$B82,B82))</f>
        <v>0_76</v>
      </c>
      <c r="B82">
        <f t="shared" si="1"/>
        <v>0</v>
      </c>
      <c r="C82" s="45" t="str">
        <f>IF(D82="","",ROWS($E$5:E82))</f>
        <v/>
      </c>
      <c r="D82" s="62"/>
      <c r="E82" s="62"/>
      <c r="F82" s="62"/>
      <c r="G82" s="62"/>
      <c r="H82" s="107"/>
      <c r="I82" s="62"/>
      <c r="J82" s="62"/>
      <c r="K82" s="62"/>
      <c r="L82" s="89"/>
      <c r="M82" s="62"/>
    </row>
    <row r="83" spans="1:13" ht="31.5" customHeight="1">
      <c r="A83" t="str">
        <f>IF(B83="","",B83&amp;"_"&amp;COUNTIF($B$5:$B83,B83))</f>
        <v>0_77</v>
      </c>
      <c r="B83">
        <f t="shared" si="1"/>
        <v>0</v>
      </c>
      <c r="C83" s="45" t="str">
        <f>IF(D83="","",ROWS($E$5:E83))</f>
        <v/>
      </c>
      <c r="D83" s="62"/>
      <c r="E83" s="62"/>
      <c r="F83" s="62"/>
      <c r="G83" s="62"/>
      <c r="H83" s="107"/>
      <c r="I83" s="62"/>
      <c r="J83" s="62"/>
      <c r="K83" s="62"/>
      <c r="L83" s="89"/>
      <c r="M83" s="62"/>
    </row>
    <row r="84" spans="1:13" ht="31.5" customHeight="1">
      <c r="A84" t="str">
        <f>IF(B84="","",B84&amp;"_"&amp;COUNTIF($B$5:$B84,B84))</f>
        <v>0_78</v>
      </c>
      <c r="B84">
        <f t="shared" si="1"/>
        <v>0</v>
      </c>
      <c r="C84" s="45" t="str">
        <f>IF(D84="","",ROWS($E$5:E84))</f>
        <v/>
      </c>
      <c r="D84" s="62"/>
      <c r="E84" s="62"/>
      <c r="F84" s="62"/>
      <c r="G84" s="62"/>
      <c r="H84" s="107"/>
      <c r="I84" s="62"/>
      <c r="J84" s="62"/>
      <c r="K84" s="62"/>
      <c r="L84" s="89"/>
      <c r="M84" s="62"/>
    </row>
    <row r="85" spans="1:13" ht="31.5" customHeight="1">
      <c r="A85" t="str">
        <f>IF(B85="","",B85&amp;"_"&amp;COUNTIF($B$5:$B85,B85))</f>
        <v>0_79</v>
      </c>
      <c r="B85">
        <f t="shared" si="1"/>
        <v>0</v>
      </c>
      <c r="C85" s="45" t="str">
        <f>IF(D85="","",ROWS($E$5:E85))</f>
        <v/>
      </c>
      <c r="D85" s="62"/>
      <c r="E85" s="62"/>
      <c r="F85" s="62"/>
      <c r="G85" s="62"/>
      <c r="H85" s="107"/>
      <c r="I85" s="62"/>
      <c r="J85" s="62"/>
      <c r="K85" s="62"/>
      <c r="L85" s="89"/>
      <c r="M85" s="62"/>
    </row>
    <row r="86" spans="1:13" ht="31.5" customHeight="1">
      <c r="A86" t="str">
        <f>IF(B86="","",B86&amp;"_"&amp;COUNTIF($B$5:$B86,B86))</f>
        <v>0_80</v>
      </c>
      <c r="B86">
        <f t="shared" si="1"/>
        <v>0</v>
      </c>
      <c r="C86" s="45" t="str">
        <f>IF(D86="","",ROWS($E$5:E86))</f>
        <v/>
      </c>
      <c r="D86" s="62"/>
      <c r="E86" s="62"/>
      <c r="F86" s="62"/>
      <c r="G86" s="62"/>
      <c r="H86" s="107"/>
      <c r="I86" s="62"/>
      <c r="J86" s="62"/>
      <c r="K86" s="62"/>
      <c r="L86" s="89"/>
      <c r="M86" s="62"/>
    </row>
    <row r="87" spans="1:13" ht="31.5" customHeight="1">
      <c r="A87" t="str">
        <f>IF(B87="","",B87&amp;"_"&amp;COUNTIF($B$5:$B87,B87))</f>
        <v>0_81</v>
      </c>
      <c r="B87">
        <f t="shared" si="1"/>
        <v>0</v>
      </c>
      <c r="C87" s="45" t="str">
        <f>IF(D87="","",ROWS($E$5:E87))</f>
        <v/>
      </c>
      <c r="D87" s="62"/>
      <c r="E87" s="62"/>
      <c r="F87" s="62"/>
      <c r="G87" s="62"/>
      <c r="H87" s="107"/>
      <c r="I87" s="62"/>
      <c r="J87" s="62"/>
      <c r="K87" s="62"/>
      <c r="L87" s="89"/>
      <c r="M87" s="62"/>
    </row>
    <row r="88" spans="1:13" ht="31.5" customHeight="1">
      <c r="A88" t="str">
        <f>IF(B88="","",B88&amp;"_"&amp;COUNTIF($B$5:$B88,B88))</f>
        <v>0_82</v>
      </c>
      <c r="B88">
        <f t="shared" si="1"/>
        <v>0</v>
      </c>
      <c r="C88" s="45" t="str">
        <f>IF(D88="","",ROWS($E$5:E88))</f>
        <v/>
      </c>
      <c r="D88" s="62"/>
      <c r="E88" s="62"/>
      <c r="F88" s="62"/>
      <c r="G88" s="62"/>
      <c r="H88" s="107"/>
      <c r="I88" s="62"/>
      <c r="J88" s="62"/>
      <c r="K88" s="62"/>
      <c r="L88" s="89"/>
      <c r="M88" s="62"/>
    </row>
    <row r="89" spans="1:13" ht="31.5" customHeight="1">
      <c r="A89" t="str">
        <f>IF(B89="","",B89&amp;"_"&amp;COUNTIF($B$5:$B89,B89))</f>
        <v>0_83</v>
      </c>
      <c r="B89">
        <f t="shared" si="1"/>
        <v>0</v>
      </c>
      <c r="C89" s="45" t="str">
        <f>IF(D89="","",ROWS($E$5:E89))</f>
        <v/>
      </c>
      <c r="D89" s="62"/>
      <c r="E89" s="62"/>
      <c r="F89" s="62"/>
      <c r="G89" s="62"/>
      <c r="H89" s="107"/>
      <c r="I89" s="62"/>
      <c r="J89" s="62"/>
      <c r="K89" s="62"/>
      <c r="L89" s="89"/>
      <c r="M89" s="62"/>
    </row>
    <row r="90" spans="1:13" ht="31.5" customHeight="1">
      <c r="A90" t="str">
        <f>IF(B90="","",B90&amp;"_"&amp;COUNTIF($B$5:$B90,B90))</f>
        <v>0_84</v>
      </c>
      <c r="B90">
        <f t="shared" si="1"/>
        <v>0</v>
      </c>
      <c r="C90" s="45" t="str">
        <f>IF(D90="","",ROWS($E$5:E90))</f>
        <v/>
      </c>
      <c r="D90" s="62"/>
      <c r="E90" s="62"/>
      <c r="F90" s="62"/>
      <c r="G90" s="62"/>
      <c r="H90" s="107"/>
      <c r="I90" s="62"/>
      <c r="J90" s="62"/>
      <c r="K90" s="62"/>
      <c r="L90" s="89"/>
      <c r="M90" s="62"/>
    </row>
    <row r="91" spans="1:13" ht="31.5" customHeight="1">
      <c r="A91" t="str">
        <f>IF(B91="","",B91&amp;"_"&amp;COUNTIF($B$5:$B91,B91))</f>
        <v>0_85</v>
      </c>
      <c r="B91">
        <f t="shared" si="1"/>
        <v>0</v>
      </c>
      <c r="C91" s="45" t="str">
        <f>IF(D91="","",ROWS($E$5:E91))</f>
        <v/>
      </c>
      <c r="D91" s="62"/>
      <c r="E91" s="62"/>
      <c r="F91" s="62"/>
      <c r="G91" s="62"/>
      <c r="H91" s="107"/>
      <c r="I91" s="62"/>
      <c r="J91" s="62"/>
      <c r="K91" s="62"/>
      <c r="L91" s="89"/>
      <c r="M91" s="62"/>
    </row>
    <row r="92" spans="1:13" ht="31.5" customHeight="1">
      <c r="A92" t="str">
        <f>IF(B92="","",B92&amp;"_"&amp;COUNTIF($B$5:$B92,B92))</f>
        <v>0_86</v>
      </c>
      <c r="B92">
        <f t="shared" si="1"/>
        <v>0</v>
      </c>
      <c r="C92" s="45" t="str">
        <f>IF(D92="","",ROWS($E$5:E92))</f>
        <v/>
      </c>
      <c r="D92" s="62"/>
      <c r="E92" s="62"/>
      <c r="F92" s="62"/>
      <c r="G92" s="62"/>
      <c r="H92" s="107"/>
      <c r="I92" s="62"/>
      <c r="J92" s="62"/>
      <c r="K92" s="62"/>
      <c r="L92" s="89"/>
      <c r="M92" s="62"/>
    </row>
    <row r="93" spans="1:13" ht="31.5" customHeight="1">
      <c r="A93" t="str">
        <f>IF(B93="","",B93&amp;"_"&amp;COUNTIF($B$5:$B93,B93))</f>
        <v>0_87</v>
      </c>
      <c r="B93">
        <f t="shared" si="1"/>
        <v>0</v>
      </c>
      <c r="C93" s="45" t="str">
        <f>IF(D93="","",ROWS($E$5:E93))</f>
        <v/>
      </c>
      <c r="D93" s="62"/>
      <c r="E93" s="62"/>
      <c r="F93" s="62"/>
      <c r="G93" s="62"/>
      <c r="H93" s="107"/>
      <c r="I93" s="62"/>
      <c r="J93" s="62"/>
      <c r="K93" s="62"/>
      <c r="L93" s="89"/>
      <c r="M93" s="62"/>
    </row>
    <row r="94" spans="1:13" ht="31.5" customHeight="1">
      <c r="A94" t="str">
        <f>IF(B94="","",B94&amp;"_"&amp;COUNTIF($B$5:$B94,B94))</f>
        <v>0_88</v>
      </c>
      <c r="B94">
        <f t="shared" si="1"/>
        <v>0</v>
      </c>
      <c r="C94" s="45" t="str">
        <f>IF(D94="","",ROWS($E$5:E94))</f>
        <v/>
      </c>
      <c r="D94" s="62"/>
      <c r="E94" s="62"/>
      <c r="F94" s="62"/>
      <c r="G94" s="62"/>
      <c r="H94" s="107"/>
      <c r="I94" s="62"/>
      <c r="J94" s="62"/>
      <c r="K94" s="62"/>
      <c r="L94" s="89"/>
      <c r="M94" s="62"/>
    </row>
    <row r="95" spans="1:13" ht="31.5" customHeight="1">
      <c r="A95" t="str">
        <f>IF(B95="","",B95&amp;"_"&amp;COUNTIF($B$5:$B95,B95))</f>
        <v>0_89</v>
      </c>
      <c r="B95">
        <f t="shared" si="1"/>
        <v>0</v>
      </c>
      <c r="C95" s="45" t="str">
        <f>IF(D95="","",ROWS($E$5:E95))</f>
        <v/>
      </c>
      <c r="D95" s="62"/>
      <c r="E95" s="62"/>
      <c r="F95" s="62"/>
      <c r="G95" s="62"/>
      <c r="H95" s="107"/>
      <c r="I95" s="62"/>
      <c r="J95" s="62"/>
      <c r="K95" s="62"/>
      <c r="L95" s="89"/>
      <c r="M95" s="62"/>
    </row>
    <row r="96" spans="1:13" ht="31.5" customHeight="1">
      <c r="A96" t="str">
        <f>IF(B96="","",B96&amp;"_"&amp;COUNTIF($B$5:$B96,B96))</f>
        <v>0_90</v>
      </c>
      <c r="B96">
        <f t="shared" si="1"/>
        <v>0</v>
      </c>
      <c r="C96" s="45" t="str">
        <f>IF(D96="","",ROWS($E$5:E96))</f>
        <v/>
      </c>
      <c r="D96" s="62"/>
      <c r="E96" s="62"/>
      <c r="F96" s="62"/>
      <c r="G96" s="62"/>
      <c r="H96" s="107"/>
      <c r="I96" s="62"/>
      <c r="J96" s="62"/>
      <c r="K96" s="62"/>
      <c r="L96" s="89"/>
      <c r="M96" s="62"/>
    </row>
    <row r="97" spans="1:13" ht="31.5" customHeight="1">
      <c r="A97" t="str">
        <f>IF(B97="","",B97&amp;"_"&amp;COUNTIF($B$5:$B97,B97))</f>
        <v>0_91</v>
      </c>
      <c r="B97">
        <f t="shared" si="1"/>
        <v>0</v>
      </c>
      <c r="C97" s="45" t="str">
        <f>IF(D97="","",ROWS($E$5:E97))</f>
        <v/>
      </c>
      <c r="D97" s="62"/>
      <c r="E97" s="62"/>
      <c r="F97" s="62"/>
      <c r="G97" s="62"/>
      <c r="H97" s="107"/>
      <c r="I97" s="62"/>
      <c r="J97" s="62"/>
      <c r="K97" s="62"/>
      <c r="L97" s="89"/>
      <c r="M97" s="62"/>
    </row>
    <row r="98" spans="1:13" ht="31.5" customHeight="1">
      <c r="A98" t="str">
        <f>IF(B98="","",B98&amp;"_"&amp;COUNTIF($B$5:$B98,B98))</f>
        <v>0_92</v>
      </c>
      <c r="B98">
        <f t="shared" si="1"/>
        <v>0</v>
      </c>
      <c r="C98" s="45" t="str">
        <f>IF(D98="","",ROWS($E$5:E98))</f>
        <v/>
      </c>
      <c r="D98" s="62"/>
      <c r="E98" s="62"/>
      <c r="F98" s="62"/>
      <c r="G98" s="62"/>
      <c r="H98" s="107"/>
      <c r="I98" s="62"/>
      <c r="J98" s="62"/>
      <c r="K98" s="62"/>
      <c r="L98" s="89"/>
      <c r="M98" s="62"/>
    </row>
    <row r="99" spans="1:13" ht="31.5" customHeight="1">
      <c r="A99" t="str">
        <f>IF(B99="","",B99&amp;"_"&amp;COUNTIF($B$5:$B99,B99))</f>
        <v>0_93</v>
      </c>
      <c r="B99">
        <f t="shared" si="1"/>
        <v>0</v>
      </c>
      <c r="C99" s="45" t="str">
        <f>IF(D99="","",ROWS($E$5:E99))</f>
        <v/>
      </c>
      <c r="D99" s="62"/>
      <c r="E99" s="62"/>
      <c r="F99" s="62"/>
      <c r="G99" s="62"/>
      <c r="H99" s="107"/>
      <c r="I99" s="62"/>
      <c r="J99" s="62"/>
      <c r="K99" s="62"/>
      <c r="L99" s="89"/>
      <c r="M99" s="62"/>
    </row>
    <row r="100" spans="1:13" ht="31.5" customHeight="1">
      <c r="A100" t="str">
        <f>IF(B100="","",B100&amp;"_"&amp;COUNTIF($B$5:$B100,B100))</f>
        <v>0_94</v>
      </c>
      <c r="B100">
        <f t="shared" si="1"/>
        <v>0</v>
      </c>
      <c r="C100" s="45" t="str">
        <f>IF(D100="","",ROWS($E$5:E100))</f>
        <v/>
      </c>
      <c r="D100" s="62"/>
      <c r="E100" s="62"/>
      <c r="F100" s="62"/>
      <c r="G100" s="62"/>
      <c r="H100" s="107"/>
      <c r="I100" s="62"/>
      <c r="J100" s="62"/>
      <c r="K100" s="62"/>
      <c r="L100" s="89"/>
      <c r="M100" s="62"/>
    </row>
    <row r="101" spans="1:13" ht="31.5" customHeight="1">
      <c r="A101" t="str">
        <f>IF(B101="","",B101&amp;"_"&amp;COUNTIF($B$5:$B101,B101))</f>
        <v>0_95</v>
      </c>
      <c r="B101">
        <f t="shared" si="1"/>
        <v>0</v>
      </c>
      <c r="C101" s="45" t="str">
        <f>IF(D101="","",ROWS($E$5:E101))</f>
        <v/>
      </c>
      <c r="D101" s="62"/>
      <c r="E101" s="62"/>
      <c r="F101" s="62"/>
      <c r="G101" s="62"/>
      <c r="H101" s="107"/>
      <c r="I101" s="62"/>
      <c r="J101" s="62"/>
      <c r="K101" s="62"/>
      <c r="L101" s="89"/>
      <c r="M101" s="62"/>
    </row>
    <row r="102" spans="1:13" ht="31.5" customHeight="1">
      <c r="A102" t="str">
        <f>IF(B102="","",B102&amp;"_"&amp;COUNTIF($B$5:$B102,B102))</f>
        <v>0_96</v>
      </c>
      <c r="B102">
        <f t="shared" si="1"/>
        <v>0</v>
      </c>
      <c r="C102" s="45" t="str">
        <f>IF(D102="","",ROWS($E$5:E102))</f>
        <v/>
      </c>
      <c r="D102" s="62"/>
      <c r="E102" s="62"/>
      <c r="F102" s="62"/>
      <c r="G102" s="62"/>
      <c r="H102" s="107"/>
      <c r="I102" s="62"/>
      <c r="J102" s="62"/>
      <c r="K102" s="62"/>
      <c r="L102" s="89"/>
      <c r="M102" s="62"/>
    </row>
    <row r="103" spans="1:13" ht="31.5" customHeight="1">
      <c r="A103" t="str">
        <f>IF(B103="","",B103&amp;"_"&amp;COUNTIF($B$5:$B103,B103))</f>
        <v>0_97</v>
      </c>
      <c r="B103">
        <f t="shared" si="1"/>
        <v>0</v>
      </c>
      <c r="C103" s="45" t="str">
        <f>IF(D103="","",ROWS($E$5:E103))</f>
        <v/>
      </c>
      <c r="D103" s="62"/>
      <c r="E103" s="62"/>
      <c r="F103" s="62"/>
      <c r="G103" s="62"/>
      <c r="H103" s="107"/>
      <c r="I103" s="62"/>
      <c r="J103" s="62"/>
      <c r="K103" s="62"/>
      <c r="L103" s="89"/>
      <c r="M103" s="62"/>
    </row>
    <row r="104" spans="1:13" ht="31.5" customHeight="1">
      <c r="A104" t="str">
        <f>IF(B104="","",B104&amp;"_"&amp;COUNTIF($B$5:$B104,B104))</f>
        <v>0_98</v>
      </c>
      <c r="B104">
        <f t="shared" si="1"/>
        <v>0</v>
      </c>
      <c r="C104" s="45" t="str">
        <f>IF(D104="","",ROWS($E$5:E104))</f>
        <v/>
      </c>
      <c r="D104" s="62"/>
      <c r="E104" s="62"/>
      <c r="F104" s="62"/>
      <c r="G104" s="62"/>
      <c r="H104" s="107"/>
      <c r="I104" s="62"/>
      <c r="J104" s="62"/>
      <c r="K104" s="62"/>
      <c r="L104" s="89"/>
      <c r="M104" s="62"/>
    </row>
    <row r="105" spans="1:13" ht="31.5" customHeight="1">
      <c r="A105" t="str">
        <f>IF(B105="","",B105&amp;"_"&amp;COUNTIF($B$5:$B105,B105))</f>
        <v>0_99</v>
      </c>
      <c r="B105">
        <f t="shared" si="1"/>
        <v>0</v>
      </c>
      <c r="C105" s="45" t="str">
        <f>IF(D105="","",ROWS($E$5:E105))</f>
        <v/>
      </c>
      <c r="D105" s="62"/>
      <c r="E105" s="62"/>
      <c r="F105" s="62"/>
      <c r="G105" s="62"/>
      <c r="H105" s="107"/>
      <c r="I105" s="62"/>
      <c r="J105" s="62"/>
      <c r="K105" s="62"/>
      <c r="L105" s="89"/>
      <c r="M105" s="62"/>
    </row>
    <row r="106" spans="1:13" ht="31.5" customHeight="1">
      <c r="A106" t="str">
        <f>IF(B106="","",B106&amp;"_"&amp;COUNTIF($B$5:$B106,B106))</f>
        <v>0_100</v>
      </c>
      <c r="B106">
        <f t="shared" si="1"/>
        <v>0</v>
      </c>
      <c r="C106" s="45" t="str">
        <f>IF(D106="","",ROWS($E$5:E106))</f>
        <v/>
      </c>
      <c r="D106" s="62"/>
      <c r="E106" s="62"/>
      <c r="F106" s="62"/>
      <c r="G106" s="62"/>
      <c r="H106" s="107"/>
      <c r="I106" s="62"/>
      <c r="J106" s="62"/>
      <c r="K106" s="62"/>
      <c r="L106" s="89"/>
      <c r="M106" s="62"/>
    </row>
    <row r="107" spans="1:13" ht="31.5" customHeight="1">
      <c r="A107" t="str">
        <f>IF(B107="","",B107&amp;"_"&amp;COUNTIF($B$5:$B107,B107))</f>
        <v>0_101</v>
      </c>
      <c r="B107">
        <f t="shared" si="1"/>
        <v>0</v>
      </c>
      <c r="C107" s="45" t="str">
        <f>IF(D107="","",ROWS($E$5:E107))</f>
        <v/>
      </c>
      <c r="D107" s="62"/>
      <c r="E107" s="62"/>
      <c r="F107" s="62"/>
      <c r="G107" s="62"/>
      <c r="H107" s="107"/>
      <c r="I107" s="62"/>
      <c r="J107" s="62"/>
      <c r="K107" s="62"/>
      <c r="L107" s="89"/>
      <c r="M107" s="62"/>
    </row>
    <row r="108" spans="1:13" ht="31.5" customHeight="1">
      <c r="A108" t="str">
        <f>IF(B108="","",B108&amp;"_"&amp;COUNTIF($B$5:$B108,B108))</f>
        <v>0_102</v>
      </c>
      <c r="B108">
        <f t="shared" si="1"/>
        <v>0</v>
      </c>
      <c r="C108" s="45" t="str">
        <f>IF(D108="","",ROWS($E$5:E108))</f>
        <v/>
      </c>
      <c r="D108" s="62"/>
      <c r="E108" s="62"/>
      <c r="F108" s="62"/>
      <c r="G108" s="62"/>
      <c r="H108" s="107"/>
      <c r="I108" s="62"/>
      <c r="J108" s="62"/>
      <c r="K108" s="62"/>
      <c r="L108" s="89"/>
      <c r="M108" s="62"/>
    </row>
    <row r="109" spans="1:13" ht="31.5" customHeight="1">
      <c r="A109" t="str">
        <f>IF(B109="","",B109&amp;"_"&amp;COUNTIF($B$5:$B109,B109))</f>
        <v>0_103</v>
      </c>
      <c r="B109">
        <f t="shared" si="1"/>
        <v>0</v>
      </c>
      <c r="C109" s="45" t="str">
        <f>IF(D109="","",ROWS($E$5:E109))</f>
        <v/>
      </c>
      <c r="D109" s="62"/>
      <c r="E109" s="62"/>
      <c r="F109" s="62"/>
      <c r="G109" s="62"/>
      <c r="H109" s="107"/>
      <c r="I109" s="62"/>
      <c r="J109" s="62"/>
      <c r="K109" s="62"/>
      <c r="L109" s="89"/>
      <c r="M109" s="62"/>
    </row>
    <row r="110" spans="1:13" ht="31.5" customHeight="1">
      <c r="A110" t="str">
        <f>IF(B110="","",B110&amp;"_"&amp;COUNTIF($B$5:$B110,B110))</f>
        <v>0_104</v>
      </c>
      <c r="B110">
        <f t="shared" si="1"/>
        <v>0</v>
      </c>
      <c r="C110" s="45" t="str">
        <f>IF(D110="","",ROWS($E$5:E110))</f>
        <v/>
      </c>
      <c r="D110" s="62"/>
      <c r="E110" s="62"/>
      <c r="F110" s="62"/>
      <c r="G110" s="62"/>
      <c r="H110" s="107"/>
      <c r="I110" s="62"/>
      <c r="J110" s="62"/>
      <c r="K110" s="62"/>
      <c r="L110" s="89"/>
      <c r="M110" s="62"/>
    </row>
    <row r="111" spans="1:13" ht="31.5" customHeight="1">
      <c r="A111" t="str">
        <f>IF(B111="","",B111&amp;"_"&amp;COUNTIF($B$5:$B111,B111))</f>
        <v>0_105</v>
      </c>
      <c r="B111">
        <f t="shared" si="1"/>
        <v>0</v>
      </c>
      <c r="C111" s="45" t="str">
        <f>IF(D111="","",ROWS($E$5:E111))</f>
        <v/>
      </c>
      <c r="D111" s="62"/>
      <c r="E111" s="62"/>
      <c r="F111" s="62"/>
      <c r="G111" s="62"/>
      <c r="H111" s="107"/>
      <c r="I111" s="62"/>
      <c r="J111" s="62"/>
      <c r="K111" s="62"/>
      <c r="L111" s="89"/>
      <c r="M111" s="62"/>
    </row>
    <row r="112" spans="1:13" ht="31.5" customHeight="1">
      <c r="A112" t="str">
        <f>IF(B112="","",B112&amp;"_"&amp;COUNTIF($B$5:$B112,B112))</f>
        <v>0_106</v>
      </c>
      <c r="B112">
        <f t="shared" si="1"/>
        <v>0</v>
      </c>
      <c r="C112" s="45" t="str">
        <f>IF(D112="","",ROWS($E$5:E112))</f>
        <v/>
      </c>
      <c r="D112" s="62"/>
      <c r="E112" s="62"/>
      <c r="F112" s="62"/>
      <c r="G112" s="62"/>
      <c r="H112" s="107"/>
      <c r="I112" s="62"/>
      <c r="J112" s="62"/>
      <c r="K112" s="62"/>
      <c r="L112" s="89"/>
      <c r="M112" s="62"/>
    </row>
    <row r="113" spans="1:13" ht="31.5" customHeight="1">
      <c r="A113" t="str">
        <f>IF(B113="","",B113&amp;"_"&amp;COUNTIF($B$5:$B113,B113))</f>
        <v>0_107</v>
      </c>
      <c r="B113">
        <f t="shared" si="1"/>
        <v>0</v>
      </c>
      <c r="C113" s="45" t="str">
        <f>IF(D113="","",ROWS($E$5:E113))</f>
        <v/>
      </c>
      <c r="D113" s="62"/>
      <c r="E113" s="62"/>
      <c r="F113" s="62"/>
      <c r="G113" s="62"/>
      <c r="H113" s="107"/>
      <c r="I113" s="62"/>
      <c r="J113" s="62"/>
      <c r="K113" s="62"/>
      <c r="L113" s="89"/>
      <c r="M113" s="62"/>
    </row>
    <row r="114" spans="1:13" ht="31.5" customHeight="1">
      <c r="A114" t="str">
        <f>IF(B114="","",B114&amp;"_"&amp;COUNTIF($B$5:$B114,B114))</f>
        <v>0_108</v>
      </c>
      <c r="B114">
        <f t="shared" si="1"/>
        <v>0</v>
      </c>
      <c r="C114" s="45" t="str">
        <f>IF(D114="","",ROWS($E$5:E114))</f>
        <v/>
      </c>
      <c r="D114" s="62"/>
      <c r="E114" s="62"/>
      <c r="F114" s="62"/>
      <c r="G114" s="62"/>
      <c r="H114" s="107"/>
      <c r="I114" s="62"/>
      <c r="J114" s="62"/>
      <c r="K114" s="62"/>
      <c r="L114" s="89"/>
      <c r="M114" s="62"/>
    </row>
    <row r="115" spans="1:13" ht="31.5" customHeight="1">
      <c r="A115" t="str">
        <f>IF(B115="","",B115&amp;"_"&amp;COUNTIF($B$5:$B115,B115))</f>
        <v>0_109</v>
      </c>
      <c r="B115">
        <f t="shared" si="1"/>
        <v>0</v>
      </c>
      <c r="C115" s="45" t="str">
        <f>IF(D115="","",ROWS($E$5:E115))</f>
        <v/>
      </c>
      <c r="D115" s="62"/>
      <c r="E115" s="62"/>
      <c r="F115" s="62"/>
      <c r="G115" s="62"/>
      <c r="H115" s="107"/>
      <c r="I115" s="62"/>
      <c r="J115" s="62"/>
      <c r="K115" s="62"/>
      <c r="L115" s="89"/>
      <c r="M115" s="62"/>
    </row>
    <row r="116" spans="1:13" ht="31.5" customHeight="1">
      <c r="A116" t="str">
        <f>IF(B116="","",B116&amp;"_"&amp;COUNTIF($B$5:$B116,B116))</f>
        <v>0_110</v>
      </c>
      <c r="B116">
        <f t="shared" si="1"/>
        <v>0</v>
      </c>
      <c r="C116" s="45" t="str">
        <f>IF(D116="","",ROWS($E$5:E116))</f>
        <v/>
      </c>
      <c r="D116" s="62"/>
      <c r="E116" s="62"/>
      <c r="F116" s="62"/>
      <c r="G116" s="62"/>
      <c r="H116" s="107"/>
      <c r="I116" s="62"/>
      <c r="J116" s="62"/>
      <c r="K116" s="62"/>
      <c r="L116" s="89"/>
      <c r="M116" s="62"/>
    </row>
    <row r="117" spans="1:13" ht="31.5" customHeight="1">
      <c r="A117" t="str">
        <f>IF(B117="","",B117&amp;"_"&amp;COUNTIF($B$5:$B117,B117))</f>
        <v>0_111</v>
      </c>
      <c r="B117">
        <f t="shared" si="1"/>
        <v>0</v>
      </c>
      <c r="C117" s="45" t="str">
        <f>IF(D117="","",ROWS($E$5:E117))</f>
        <v/>
      </c>
      <c r="D117" s="62"/>
      <c r="E117" s="62"/>
      <c r="F117" s="62"/>
      <c r="G117" s="62"/>
      <c r="H117" s="107"/>
      <c r="I117" s="62"/>
      <c r="J117" s="62"/>
      <c r="K117" s="62"/>
      <c r="L117" s="89"/>
      <c r="M117" s="62"/>
    </row>
    <row r="118" spans="1:13" ht="31.5" customHeight="1">
      <c r="A118" t="str">
        <f>IF(B118="","",B118&amp;"_"&amp;COUNTIF($B$5:$B118,B118))</f>
        <v>0_112</v>
      </c>
      <c r="B118">
        <f t="shared" si="1"/>
        <v>0</v>
      </c>
      <c r="C118" s="45" t="str">
        <f>IF(D118="","",ROWS($E$5:E118))</f>
        <v/>
      </c>
      <c r="D118" s="62"/>
      <c r="E118" s="62"/>
      <c r="F118" s="62"/>
      <c r="G118" s="62"/>
      <c r="H118" s="107"/>
      <c r="I118" s="62"/>
      <c r="J118" s="62"/>
      <c r="K118" s="62"/>
      <c r="L118" s="89"/>
      <c r="M118" s="62"/>
    </row>
    <row r="119" spans="1:13" ht="31.5" customHeight="1">
      <c r="A119" t="str">
        <f>IF(B119="","",B119&amp;"_"&amp;COUNTIF($B$5:$B119,B119))</f>
        <v>0_113</v>
      </c>
      <c r="B119">
        <f t="shared" si="1"/>
        <v>0</v>
      </c>
      <c r="C119" s="45" t="str">
        <f>IF(D119="","",ROWS($E$5:E119))</f>
        <v/>
      </c>
      <c r="D119" s="62"/>
      <c r="E119" s="62"/>
      <c r="F119" s="62"/>
      <c r="G119" s="62"/>
      <c r="H119" s="107"/>
      <c r="I119" s="62"/>
      <c r="J119" s="62"/>
      <c r="K119" s="62"/>
      <c r="L119" s="89"/>
      <c r="M119" s="62"/>
    </row>
    <row r="120" spans="1:13" ht="31.5" customHeight="1">
      <c r="A120" t="str">
        <f>IF(B120="","",B120&amp;"_"&amp;COUNTIF($B$5:$B120,B120))</f>
        <v>0_114</v>
      </c>
      <c r="B120">
        <f t="shared" si="1"/>
        <v>0</v>
      </c>
      <c r="C120" s="45" t="str">
        <f>IF(D120="","",ROWS($E$5:E120))</f>
        <v/>
      </c>
      <c r="D120" s="62"/>
      <c r="E120" s="62"/>
      <c r="F120" s="62"/>
      <c r="G120" s="62"/>
      <c r="H120" s="107"/>
      <c r="I120" s="62"/>
      <c r="J120" s="62"/>
      <c r="K120" s="62"/>
      <c r="L120" s="89"/>
      <c r="M120" s="62"/>
    </row>
    <row r="121" spans="1:13" ht="31.5" customHeight="1">
      <c r="A121" t="str">
        <f>IF(B121="","",B121&amp;"_"&amp;COUNTIF($B$5:$B121,B121))</f>
        <v>0_115</v>
      </c>
      <c r="B121">
        <f t="shared" si="1"/>
        <v>0</v>
      </c>
      <c r="C121" s="45" t="str">
        <f>IF(D121="","",ROWS($E$5:E121))</f>
        <v/>
      </c>
      <c r="D121" s="62"/>
      <c r="E121" s="62"/>
      <c r="F121" s="62"/>
      <c r="G121" s="62"/>
      <c r="H121" s="107"/>
      <c r="I121" s="62"/>
      <c r="J121" s="62"/>
      <c r="K121" s="62"/>
      <c r="L121" s="89"/>
      <c r="M121" s="62"/>
    </row>
    <row r="122" spans="1:13" ht="31.5" customHeight="1">
      <c r="A122" t="str">
        <f>IF(B122="","",B122&amp;"_"&amp;COUNTIF($B$5:$B122,B122))</f>
        <v>0_116</v>
      </c>
      <c r="B122">
        <f t="shared" si="1"/>
        <v>0</v>
      </c>
      <c r="C122" s="45" t="str">
        <f>IF(D122="","",ROWS($E$5:E122))</f>
        <v/>
      </c>
      <c r="D122" s="62"/>
      <c r="E122" s="62"/>
      <c r="F122" s="62"/>
      <c r="G122" s="62"/>
      <c r="H122" s="107"/>
      <c r="I122" s="62"/>
      <c r="J122" s="62"/>
      <c r="K122" s="62"/>
      <c r="L122" s="89"/>
      <c r="M122" s="62"/>
    </row>
    <row r="123" spans="1:13" ht="31.5" customHeight="1">
      <c r="A123" t="str">
        <f>IF(B123="","",B123&amp;"_"&amp;COUNTIF($B$5:$B123,B123))</f>
        <v>0_117</v>
      </c>
      <c r="B123">
        <f t="shared" si="1"/>
        <v>0</v>
      </c>
      <c r="C123" s="45" t="str">
        <f>IF(D123="","",ROWS($E$5:E123))</f>
        <v/>
      </c>
      <c r="D123" s="62"/>
      <c r="E123" s="62"/>
      <c r="F123" s="62"/>
      <c r="G123" s="62"/>
      <c r="H123" s="107"/>
      <c r="I123" s="62"/>
      <c r="J123" s="62"/>
      <c r="K123" s="62"/>
      <c r="L123" s="89"/>
      <c r="M123" s="62"/>
    </row>
    <row r="124" spans="1:13" ht="31.5" customHeight="1">
      <c r="A124" t="str">
        <f>IF(B124="","",B124&amp;"_"&amp;COUNTIF($B$5:$B124,B124))</f>
        <v>0_118</v>
      </c>
      <c r="B124">
        <f t="shared" si="1"/>
        <v>0</v>
      </c>
      <c r="C124" s="45" t="str">
        <f>IF(D124="","",ROWS($E$5:E124))</f>
        <v/>
      </c>
      <c r="D124" s="62"/>
      <c r="E124" s="62"/>
      <c r="F124" s="62"/>
      <c r="G124" s="62"/>
      <c r="H124" s="107"/>
      <c r="I124" s="62"/>
      <c r="J124" s="62"/>
      <c r="K124" s="62"/>
      <c r="L124" s="89"/>
      <c r="M124" s="62"/>
    </row>
    <row r="125" spans="1:13" ht="31.5" customHeight="1">
      <c r="A125" t="str">
        <f>IF(B125="","",B125&amp;"_"&amp;COUNTIF($B$5:$B125,B125))</f>
        <v>0_119</v>
      </c>
      <c r="B125">
        <f t="shared" si="1"/>
        <v>0</v>
      </c>
      <c r="C125" s="45" t="str">
        <f>IF(D125="","",ROWS($E$5:E125))</f>
        <v/>
      </c>
      <c r="D125" s="62"/>
      <c r="E125" s="62"/>
      <c r="F125" s="62"/>
      <c r="G125" s="62"/>
      <c r="H125" s="107"/>
      <c r="I125" s="62"/>
      <c r="J125" s="62"/>
      <c r="K125" s="62"/>
      <c r="L125" s="89"/>
      <c r="M125" s="62"/>
    </row>
    <row r="126" spans="1:13" ht="31.5" customHeight="1">
      <c r="A126" t="str">
        <f>IF(B126="","",B126&amp;"_"&amp;COUNTIF($B$5:$B126,B126))</f>
        <v>0_120</v>
      </c>
      <c r="B126">
        <f t="shared" si="1"/>
        <v>0</v>
      </c>
      <c r="C126" s="45" t="str">
        <f>IF(D126="","",ROWS($E$5:E126))</f>
        <v/>
      </c>
      <c r="D126" s="62"/>
      <c r="E126" s="62"/>
      <c r="F126" s="62"/>
      <c r="G126" s="62"/>
      <c r="H126" s="107"/>
      <c r="I126" s="62"/>
      <c r="J126" s="62"/>
      <c r="K126" s="62"/>
      <c r="L126" s="89"/>
      <c r="M126" s="62"/>
    </row>
    <row r="127" spans="1:13" ht="31.5" customHeight="1">
      <c r="A127" t="str">
        <f>IF(B127="","",B127&amp;"_"&amp;COUNTIF($B$5:$B127,B127))</f>
        <v>0_121</v>
      </c>
      <c r="B127">
        <f t="shared" si="1"/>
        <v>0</v>
      </c>
      <c r="C127" s="45" t="str">
        <f>IF(D127="","",ROWS($E$5:E127))</f>
        <v/>
      </c>
      <c r="D127" s="62"/>
      <c r="E127" s="62"/>
      <c r="F127" s="62"/>
      <c r="G127" s="62"/>
      <c r="H127" s="107"/>
      <c r="I127" s="62"/>
      <c r="J127" s="62"/>
      <c r="K127" s="62"/>
      <c r="L127" s="89"/>
      <c r="M127" s="62"/>
    </row>
    <row r="128" spans="1:13" ht="31.5" customHeight="1">
      <c r="A128" t="str">
        <f>IF(B128="","",B128&amp;"_"&amp;COUNTIF($B$5:$B128,B128))</f>
        <v>0_122</v>
      </c>
      <c r="B128">
        <f t="shared" si="1"/>
        <v>0</v>
      </c>
      <c r="C128" s="45" t="str">
        <f>IF(D128="","",ROWS($E$5:E128))</f>
        <v/>
      </c>
      <c r="D128" s="62"/>
      <c r="E128" s="62"/>
      <c r="F128" s="62"/>
      <c r="G128" s="62"/>
      <c r="H128" s="107"/>
      <c r="I128" s="62"/>
      <c r="J128" s="62"/>
      <c r="K128" s="62"/>
      <c r="L128" s="89"/>
      <c r="M128" s="62"/>
    </row>
    <row r="129" spans="1:13" ht="31.5" customHeight="1">
      <c r="A129" t="str">
        <f>IF(B129="","",B129&amp;"_"&amp;COUNTIF($B$5:$B129,B129))</f>
        <v>0_123</v>
      </c>
      <c r="B129">
        <f t="shared" si="1"/>
        <v>0</v>
      </c>
      <c r="C129" s="45" t="str">
        <f>IF(D129="","",ROWS($E$5:E129))</f>
        <v/>
      </c>
      <c r="D129" s="62"/>
      <c r="E129" s="62"/>
      <c r="F129" s="62"/>
      <c r="G129" s="62"/>
      <c r="H129" s="107"/>
      <c r="I129" s="62"/>
      <c r="J129" s="62"/>
      <c r="K129" s="62"/>
      <c r="L129" s="89"/>
      <c r="M129" s="62"/>
    </row>
    <row r="130" spans="1:13" ht="31.5" customHeight="1">
      <c r="A130" t="str">
        <f>IF(B130="","",B130&amp;"_"&amp;COUNTIF($B$5:$B130,B130))</f>
        <v>0_124</v>
      </c>
      <c r="B130">
        <f t="shared" si="1"/>
        <v>0</v>
      </c>
      <c r="C130" s="45" t="str">
        <f>IF(D130="","",ROWS($E$5:E130))</f>
        <v/>
      </c>
      <c r="D130" s="62"/>
      <c r="E130" s="62"/>
      <c r="F130" s="62"/>
      <c r="G130" s="62"/>
      <c r="H130" s="107"/>
      <c r="I130" s="62"/>
      <c r="J130" s="62"/>
      <c r="K130" s="62"/>
      <c r="L130" s="89"/>
      <c r="M130" s="62"/>
    </row>
    <row r="131" spans="1:13" ht="31.5" customHeight="1">
      <c r="A131" t="str">
        <f>IF(B131="","",B131&amp;"_"&amp;COUNTIF($B$5:$B131,B131))</f>
        <v>0_125</v>
      </c>
      <c r="B131">
        <f t="shared" si="1"/>
        <v>0</v>
      </c>
      <c r="C131" s="45" t="str">
        <f>IF(D131="","",ROWS($E$5:E131))</f>
        <v/>
      </c>
      <c r="D131" s="62"/>
      <c r="E131" s="62"/>
      <c r="F131" s="62"/>
      <c r="G131" s="62"/>
      <c r="H131" s="107"/>
      <c r="I131" s="62"/>
      <c r="J131" s="62"/>
      <c r="K131" s="62"/>
      <c r="L131" s="89"/>
      <c r="M131" s="62"/>
    </row>
    <row r="132" spans="1:13" ht="31.5" customHeight="1">
      <c r="A132" t="str">
        <f>IF(B132="","",B132&amp;"_"&amp;COUNTIF($B$5:$B132,B132))</f>
        <v>0_126</v>
      </c>
      <c r="B132">
        <f t="shared" si="1"/>
        <v>0</v>
      </c>
      <c r="C132" s="45" t="str">
        <f>IF(D132="","",ROWS($E$5:E132))</f>
        <v/>
      </c>
      <c r="D132" s="62"/>
      <c r="E132" s="62"/>
      <c r="F132" s="62"/>
      <c r="G132" s="62"/>
      <c r="H132" s="107"/>
      <c r="I132" s="62"/>
      <c r="J132" s="62"/>
      <c r="K132" s="62"/>
      <c r="L132" s="89"/>
      <c r="M132" s="62"/>
    </row>
    <row r="133" spans="1:13" ht="31.5" customHeight="1">
      <c r="A133" t="str">
        <f>IF(B133="","",B133&amp;"_"&amp;COUNTIF($B$5:$B133,B133))</f>
        <v>0_127</v>
      </c>
      <c r="B133">
        <f t="shared" si="1"/>
        <v>0</v>
      </c>
      <c r="C133" s="45" t="str">
        <f>IF(D133="","",ROWS($E$5:E133))</f>
        <v/>
      </c>
      <c r="D133" s="62"/>
      <c r="E133" s="62"/>
      <c r="F133" s="62"/>
      <c r="G133" s="62"/>
      <c r="H133" s="107"/>
      <c r="I133" s="62"/>
      <c r="J133" s="62"/>
      <c r="K133" s="62"/>
      <c r="L133" s="89"/>
      <c r="M133" s="62"/>
    </row>
    <row r="134" spans="1:13" ht="31.5" customHeight="1">
      <c r="A134" t="str">
        <f>IF(B134="","",B134&amp;"_"&amp;COUNTIF($B$5:$B134,B134))</f>
        <v>0_128</v>
      </c>
      <c r="B134">
        <f t="shared" ref="B134:B197" si="2">D134</f>
        <v>0</v>
      </c>
      <c r="C134" s="45" t="str">
        <f>IF(D134="","",ROWS($E$5:E134))</f>
        <v/>
      </c>
      <c r="D134" s="62"/>
      <c r="E134" s="62"/>
      <c r="F134" s="62"/>
      <c r="G134" s="62"/>
      <c r="H134" s="107"/>
      <c r="I134" s="62"/>
      <c r="J134" s="62"/>
      <c r="K134" s="62"/>
      <c r="L134" s="89"/>
      <c r="M134" s="62"/>
    </row>
    <row r="135" spans="1:13" ht="31.5" customHeight="1">
      <c r="A135" t="str">
        <f>IF(B135="","",B135&amp;"_"&amp;COUNTIF($B$5:$B135,B135))</f>
        <v>0_129</v>
      </c>
      <c r="B135">
        <f t="shared" si="2"/>
        <v>0</v>
      </c>
      <c r="C135" s="45" t="str">
        <f>IF(D135="","",ROWS($E$5:E135))</f>
        <v/>
      </c>
      <c r="D135" s="62"/>
      <c r="E135" s="62"/>
      <c r="F135" s="62"/>
      <c r="G135" s="62"/>
      <c r="H135" s="107"/>
      <c r="I135" s="62"/>
      <c r="J135" s="62"/>
      <c r="K135" s="62"/>
      <c r="L135" s="89"/>
      <c r="M135" s="62"/>
    </row>
    <row r="136" spans="1:13" ht="31.5" customHeight="1">
      <c r="A136" t="str">
        <f>IF(B136="","",B136&amp;"_"&amp;COUNTIF($B$5:$B136,B136))</f>
        <v>0_130</v>
      </c>
      <c r="B136">
        <f t="shared" si="2"/>
        <v>0</v>
      </c>
      <c r="C136" s="45" t="str">
        <f>IF(D136="","",ROWS($E$5:E136))</f>
        <v/>
      </c>
      <c r="D136" s="62"/>
      <c r="E136" s="62"/>
      <c r="F136" s="62"/>
      <c r="G136" s="62"/>
      <c r="H136" s="107"/>
      <c r="I136" s="62"/>
      <c r="J136" s="62"/>
      <c r="K136" s="62"/>
      <c r="L136" s="89"/>
      <c r="M136" s="62"/>
    </row>
    <row r="137" spans="1:13" ht="31.5" customHeight="1">
      <c r="A137" t="str">
        <f>IF(B137="","",B137&amp;"_"&amp;COUNTIF($B$5:$B137,B137))</f>
        <v>0_131</v>
      </c>
      <c r="B137">
        <f t="shared" si="2"/>
        <v>0</v>
      </c>
      <c r="C137" s="45" t="str">
        <f>IF(D137="","",ROWS($E$5:E137))</f>
        <v/>
      </c>
      <c r="D137" s="62"/>
      <c r="E137" s="62"/>
      <c r="F137" s="62"/>
      <c r="G137" s="62"/>
      <c r="H137" s="107"/>
      <c r="I137" s="62"/>
      <c r="J137" s="62"/>
      <c r="K137" s="62"/>
      <c r="L137" s="89"/>
      <c r="M137" s="62"/>
    </row>
    <row r="138" spans="1:13" ht="31.5" customHeight="1">
      <c r="A138" t="str">
        <f>IF(B138="","",B138&amp;"_"&amp;COUNTIF($B$5:$B138,B138))</f>
        <v>0_132</v>
      </c>
      <c r="B138">
        <f t="shared" si="2"/>
        <v>0</v>
      </c>
      <c r="C138" s="45" t="str">
        <f>IF(D138="","",ROWS($E$5:E138))</f>
        <v/>
      </c>
      <c r="D138" s="62"/>
      <c r="E138" s="62"/>
      <c r="F138" s="62"/>
      <c r="G138" s="62"/>
      <c r="H138" s="107"/>
      <c r="I138" s="62"/>
      <c r="J138" s="62"/>
      <c r="K138" s="62"/>
      <c r="L138" s="89"/>
      <c r="M138" s="62"/>
    </row>
    <row r="139" spans="1:13" ht="31.5" customHeight="1">
      <c r="A139" t="str">
        <f>IF(B139="","",B139&amp;"_"&amp;COUNTIF($B$5:$B139,B139))</f>
        <v>0_133</v>
      </c>
      <c r="B139">
        <f t="shared" si="2"/>
        <v>0</v>
      </c>
      <c r="C139" s="45" t="str">
        <f>IF(D139="","",ROWS($E$5:E139))</f>
        <v/>
      </c>
      <c r="D139" s="62"/>
      <c r="E139" s="62"/>
      <c r="F139" s="62"/>
      <c r="G139" s="62"/>
      <c r="H139" s="107"/>
      <c r="I139" s="62"/>
      <c r="J139" s="62"/>
      <c r="K139" s="62"/>
      <c r="L139" s="89"/>
      <c r="M139" s="62"/>
    </row>
    <row r="140" spans="1:13" ht="31.5" customHeight="1">
      <c r="A140" t="str">
        <f>IF(B140="","",B140&amp;"_"&amp;COUNTIF($B$5:$B140,B140))</f>
        <v>0_134</v>
      </c>
      <c r="B140">
        <f t="shared" si="2"/>
        <v>0</v>
      </c>
      <c r="C140" s="45" t="str">
        <f>IF(D140="","",ROWS($E$5:E140))</f>
        <v/>
      </c>
      <c r="D140" s="62"/>
      <c r="E140" s="62"/>
      <c r="F140" s="62"/>
      <c r="G140" s="62"/>
      <c r="H140" s="107"/>
      <c r="I140" s="62"/>
      <c r="J140" s="62"/>
      <c r="K140" s="62"/>
      <c r="L140" s="89"/>
      <c r="M140" s="62"/>
    </row>
    <row r="141" spans="1:13" ht="31.5" customHeight="1">
      <c r="A141" t="str">
        <f>IF(B141="","",B141&amp;"_"&amp;COUNTIF($B$5:$B141,B141))</f>
        <v>0_135</v>
      </c>
      <c r="B141">
        <f t="shared" si="2"/>
        <v>0</v>
      </c>
      <c r="C141" s="45" t="str">
        <f>IF(D141="","",ROWS($E$5:E141))</f>
        <v/>
      </c>
      <c r="D141" s="62"/>
      <c r="E141" s="62"/>
      <c r="F141" s="62"/>
      <c r="G141" s="62"/>
      <c r="H141" s="107"/>
      <c r="I141" s="62"/>
      <c r="J141" s="62"/>
      <c r="K141" s="62"/>
      <c r="L141" s="89"/>
      <c r="M141" s="62"/>
    </row>
    <row r="142" spans="1:13" ht="31.5" customHeight="1">
      <c r="A142" t="str">
        <f>IF(B142="","",B142&amp;"_"&amp;COUNTIF($B$5:$B142,B142))</f>
        <v>0_136</v>
      </c>
      <c r="B142">
        <f t="shared" si="2"/>
        <v>0</v>
      </c>
      <c r="C142" s="45" t="str">
        <f>IF(D142="","",ROWS($E$5:E142))</f>
        <v/>
      </c>
      <c r="D142" s="62"/>
      <c r="E142" s="62"/>
      <c r="F142" s="62"/>
      <c r="G142" s="62"/>
      <c r="H142" s="107"/>
      <c r="I142" s="62"/>
      <c r="J142" s="62"/>
      <c r="K142" s="62"/>
      <c r="L142" s="89"/>
      <c r="M142" s="62"/>
    </row>
    <row r="143" spans="1:13" ht="31.5" customHeight="1">
      <c r="A143" t="str">
        <f>IF(B143="","",B143&amp;"_"&amp;COUNTIF($B$5:$B143,B143))</f>
        <v>0_137</v>
      </c>
      <c r="B143">
        <f t="shared" si="2"/>
        <v>0</v>
      </c>
      <c r="C143" s="45" t="str">
        <f>IF(D143="","",ROWS($E$5:E143))</f>
        <v/>
      </c>
      <c r="D143" s="62"/>
      <c r="E143" s="62"/>
      <c r="F143" s="62"/>
      <c r="G143" s="62"/>
      <c r="H143" s="107"/>
      <c r="I143" s="62"/>
      <c r="J143" s="62"/>
      <c r="K143" s="62"/>
      <c r="L143" s="89"/>
      <c r="M143" s="62"/>
    </row>
    <row r="144" spans="1:13" ht="31.5" customHeight="1">
      <c r="A144" t="str">
        <f>IF(B144="","",B144&amp;"_"&amp;COUNTIF($B$5:$B144,B144))</f>
        <v>0_138</v>
      </c>
      <c r="B144">
        <f t="shared" si="2"/>
        <v>0</v>
      </c>
      <c r="C144" s="45" t="str">
        <f>IF(D144="","",ROWS($E$5:E144))</f>
        <v/>
      </c>
      <c r="D144" s="62"/>
      <c r="E144" s="62"/>
      <c r="F144" s="62"/>
      <c r="G144" s="62"/>
      <c r="H144" s="107"/>
      <c r="I144" s="62"/>
      <c r="J144" s="62"/>
      <c r="K144" s="62"/>
      <c r="L144" s="89"/>
      <c r="M144" s="62"/>
    </row>
    <row r="145" spans="1:13" ht="31.5" customHeight="1">
      <c r="A145" t="str">
        <f>IF(B145="","",B145&amp;"_"&amp;COUNTIF($B$5:$B145,B145))</f>
        <v>0_139</v>
      </c>
      <c r="B145">
        <f t="shared" si="2"/>
        <v>0</v>
      </c>
      <c r="C145" s="45" t="str">
        <f>IF(D145="","",ROWS($E$5:E145))</f>
        <v/>
      </c>
      <c r="D145" s="62"/>
      <c r="E145" s="62"/>
      <c r="F145" s="62"/>
      <c r="G145" s="62"/>
      <c r="H145" s="107"/>
      <c r="I145" s="62"/>
      <c r="J145" s="62"/>
      <c r="K145" s="62"/>
      <c r="L145" s="89"/>
      <c r="M145" s="62"/>
    </row>
    <row r="146" spans="1:13" ht="31.5" customHeight="1">
      <c r="A146" t="str">
        <f>IF(B146="","",B146&amp;"_"&amp;COUNTIF($B$5:$B146,B146))</f>
        <v>0_140</v>
      </c>
      <c r="B146">
        <f t="shared" si="2"/>
        <v>0</v>
      </c>
      <c r="C146" s="45" t="str">
        <f>IF(D146="","",ROWS($E$5:E146))</f>
        <v/>
      </c>
      <c r="D146" s="62"/>
      <c r="E146" s="62"/>
      <c r="F146" s="62"/>
      <c r="G146" s="62"/>
      <c r="H146" s="107"/>
      <c r="I146" s="62"/>
      <c r="J146" s="62"/>
      <c r="K146" s="62"/>
      <c r="L146" s="89"/>
      <c r="M146" s="62"/>
    </row>
    <row r="147" spans="1:13" ht="31.5" customHeight="1">
      <c r="A147" t="str">
        <f>IF(B147="","",B147&amp;"_"&amp;COUNTIF($B$5:$B147,B147))</f>
        <v>0_141</v>
      </c>
      <c r="B147">
        <f t="shared" si="2"/>
        <v>0</v>
      </c>
      <c r="C147" s="45" t="str">
        <f>IF(D147="","",ROWS($E$5:E147))</f>
        <v/>
      </c>
      <c r="D147" s="62"/>
      <c r="E147" s="62"/>
      <c r="F147" s="62"/>
      <c r="G147" s="62"/>
      <c r="H147" s="107"/>
      <c r="I147" s="62"/>
      <c r="J147" s="62"/>
      <c r="K147" s="62"/>
      <c r="L147" s="89"/>
      <c r="M147" s="62"/>
    </row>
    <row r="148" spans="1:13" ht="31.5" customHeight="1">
      <c r="A148" t="str">
        <f>IF(B148="","",B148&amp;"_"&amp;COUNTIF($B$5:$B148,B148))</f>
        <v>0_142</v>
      </c>
      <c r="B148">
        <f t="shared" si="2"/>
        <v>0</v>
      </c>
      <c r="C148" s="45" t="str">
        <f>IF(D148="","",ROWS($E$5:E148))</f>
        <v/>
      </c>
      <c r="D148" s="62"/>
      <c r="E148" s="62"/>
      <c r="F148" s="62"/>
      <c r="G148" s="62"/>
      <c r="H148" s="107"/>
      <c r="I148" s="62"/>
      <c r="J148" s="62"/>
      <c r="K148" s="62"/>
      <c r="L148" s="89"/>
      <c r="M148" s="62"/>
    </row>
    <row r="149" spans="1:13" ht="31.5" customHeight="1">
      <c r="A149" t="str">
        <f>IF(B149="","",B149&amp;"_"&amp;COUNTIF($B$5:$B149,B149))</f>
        <v>0_143</v>
      </c>
      <c r="B149">
        <f t="shared" si="2"/>
        <v>0</v>
      </c>
      <c r="C149" s="45" t="str">
        <f>IF(D149="","",ROWS($E$5:E149))</f>
        <v/>
      </c>
      <c r="D149" s="62"/>
      <c r="E149" s="62"/>
      <c r="F149" s="62"/>
      <c r="G149" s="62"/>
      <c r="H149" s="107"/>
      <c r="I149" s="62"/>
      <c r="J149" s="62"/>
      <c r="K149" s="62"/>
      <c r="L149" s="89"/>
      <c r="M149" s="62"/>
    </row>
    <row r="150" spans="1:13" ht="31.5" customHeight="1">
      <c r="A150" t="str">
        <f>IF(B150="","",B150&amp;"_"&amp;COUNTIF($B$5:$B150,B150))</f>
        <v>0_144</v>
      </c>
      <c r="B150">
        <f t="shared" si="2"/>
        <v>0</v>
      </c>
      <c r="C150" s="45" t="str">
        <f>IF(D150="","",ROWS($E$5:E150))</f>
        <v/>
      </c>
      <c r="D150" s="62"/>
      <c r="E150" s="62"/>
      <c r="F150" s="62"/>
      <c r="G150" s="62"/>
      <c r="H150" s="107"/>
      <c r="I150" s="62"/>
      <c r="J150" s="62"/>
      <c r="K150" s="62"/>
      <c r="L150" s="89"/>
      <c r="M150" s="62"/>
    </row>
    <row r="151" spans="1:13" ht="31.5" customHeight="1">
      <c r="A151" t="str">
        <f>IF(B151="","",B151&amp;"_"&amp;COUNTIF($B$5:$B151,B151))</f>
        <v>0_145</v>
      </c>
      <c r="B151">
        <f t="shared" si="2"/>
        <v>0</v>
      </c>
      <c r="C151" s="45" t="str">
        <f>IF(D151="","",ROWS($E$5:E151))</f>
        <v/>
      </c>
      <c r="D151" s="62"/>
      <c r="E151" s="62"/>
      <c r="F151" s="62"/>
      <c r="G151" s="62"/>
      <c r="H151" s="107"/>
      <c r="I151" s="62"/>
      <c r="J151" s="62"/>
      <c r="K151" s="62"/>
      <c r="L151" s="89"/>
      <c r="M151" s="62"/>
    </row>
    <row r="152" spans="1:13" ht="31.5" customHeight="1">
      <c r="A152" t="str">
        <f>IF(B152="","",B152&amp;"_"&amp;COUNTIF($B$5:$B152,B152))</f>
        <v>0_146</v>
      </c>
      <c r="B152">
        <f t="shared" si="2"/>
        <v>0</v>
      </c>
      <c r="C152" s="45" t="str">
        <f>IF(D152="","",ROWS($E$5:E152))</f>
        <v/>
      </c>
      <c r="D152" s="62"/>
      <c r="E152" s="62"/>
      <c r="F152" s="62"/>
      <c r="G152" s="62"/>
      <c r="H152" s="107"/>
      <c r="I152" s="62"/>
      <c r="J152" s="62"/>
      <c r="K152" s="62"/>
      <c r="L152" s="89"/>
      <c r="M152" s="62"/>
    </row>
    <row r="153" spans="1:13" ht="31.5" customHeight="1">
      <c r="A153" t="str">
        <f>IF(B153="","",B153&amp;"_"&amp;COUNTIF($B$5:$B153,B153))</f>
        <v>0_147</v>
      </c>
      <c r="B153">
        <f t="shared" si="2"/>
        <v>0</v>
      </c>
      <c r="C153" s="45" t="str">
        <f>IF(D153="","",ROWS($E$5:E153))</f>
        <v/>
      </c>
      <c r="D153" s="62"/>
      <c r="E153" s="62"/>
      <c r="F153" s="62"/>
      <c r="G153" s="62"/>
      <c r="H153" s="107"/>
      <c r="I153" s="62"/>
      <c r="J153" s="62"/>
      <c r="K153" s="62"/>
      <c r="L153" s="89"/>
      <c r="M153" s="62"/>
    </row>
    <row r="154" spans="1:13" ht="31.5" customHeight="1">
      <c r="A154" t="str">
        <f>IF(B154="","",B154&amp;"_"&amp;COUNTIF($B$5:$B154,B154))</f>
        <v>0_148</v>
      </c>
      <c r="B154">
        <f t="shared" si="2"/>
        <v>0</v>
      </c>
      <c r="C154" s="45" t="str">
        <f>IF(D154="","",ROWS($E$5:E154))</f>
        <v/>
      </c>
      <c r="D154" s="62"/>
      <c r="E154" s="62"/>
      <c r="F154" s="62"/>
      <c r="G154" s="62"/>
      <c r="H154" s="107"/>
      <c r="I154" s="62"/>
      <c r="J154" s="62"/>
      <c r="K154" s="62"/>
      <c r="L154" s="89"/>
      <c r="M154" s="62"/>
    </row>
    <row r="155" spans="1:13" ht="31.5" customHeight="1">
      <c r="A155" t="str">
        <f>IF(B155="","",B155&amp;"_"&amp;COUNTIF($B$5:$B155,B155))</f>
        <v>0_149</v>
      </c>
      <c r="B155">
        <f t="shared" si="2"/>
        <v>0</v>
      </c>
      <c r="C155" s="45" t="str">
        <f>IF(D155="","",ROWS($E$5:E155))</f>
        <v/>
      </c>
      <c r="D155" s="62"/>
      <c r="E155" s="62"/>
      <c r="F155" s="62"/>
      <c r="G155" s="62"/>
      <c r="H155" s="107"/>
      <c r="I155" s="62"/>
      <c r="J155" s="62"/>
      <c r="K155" s="62"/>
      <c r="L155" s="89"/>
      <c r="M155" s="62"/>
    </row>
    <row r="156" spans="1:13" ht="31.5" customHeight="1">
      <c r="A156" t="str">
        <f>IF(B156="","",B156&amp;"_"&amp;COUNTIF($B$5:$B156,B156))</f>
        <v>0_150</v>
      </c>
      <c r="B156">
        <f t="shared" si="2"/>
        <v>0</v>
      </c>
      <c r="C156" s="45" t="str">
        <f>IF(D156="","",ROWS($E$5:E156))</f>
        <v/>
      </c>
      <c r="D156" s="62"/>
      <c r="E156" s="62"/>
      <c r="F156" s="62"/>
      <c r="G156" s="62"/>
      <c r="H156" s="107"/>
      <c r="I156" s="62"/>
      <c r="J156" s="62"/>
      <c r="K156" s="62"/>
      <c r="L156" s="89"/>
      <c r="M156" s="62"/>
    </row>
    <row r="157" spans="1:13" ht="31.5" customHeight="1">
      <c r="A157" t="str">
        <f>IF(B157="","",B157&amp;"_"&amp;COUNTIF($B$5:$B157,B157))</f>
        <v>0_151</v>
      </c>
      <c r="B157">
        <f t="shared" si="2"/>
        <v>0</v>
      </c>
      <c r="C157" s="45" t="str">
        <f>IF(D157="","",ROWS($E$5:E157))</f>
        <v/>
      </c>
      <c r="D157" s="62"/>
      <c r="E157" s="62"/>
      <c r="F157" s="62"/>
      <c r="G157" s="62"/>
      <c r="H157" s="107"/>
      <c r="I157" s="62"/>
      <c r="J157" s="62"/>
      <c r="K157" s="62"/>
      <c r="L157" s="89"/>
      <c r="M157" s="62"/>
    </row>
    <row r="158" spans="1:13" ht="31.5" customHeight="1">
      <c r="A158" t="str">
        <f>IF(B158="","",B158&amp;"_"&amp;COUNTIF($B$5:$B158,B158))</f>
        <v>0_152</v>
      </c>
      <c r="B158">
        <f t="shared" si="2"/>
        <v>0</v>
      </c>
      <c r="C158" s="45" t="str">
        <f>IF(D158="","",ROWS($E$5:E158))</f>
        <v/>
      </c>
      <c r="D158" s="62"/>
      <c r="E158" s="62"/>
      <c r="F158" s="62"/>
      <c r="G158" s="62"/>
      <c r="H158" s="107"/>
      <c r="I158" s="62"/>
      <c r="J158" s="62"/>
      <c r="K158" s="62"/>
      <c r="L158" s="89"/>
      <c r="M158" s="62"/>
    </row>
    <row r="159" spans="1:13" ht="31.5" customHeight="1">
      <c r="A159" t="str">
        <f>IF(B159="","",B159&amp;"_"&amp;COUNTIF($B$5:$B159,B159))</f>
        <v>0_153</v>
      </c>
      <c r="B159">
        <f t="shared" si="2"/>
        <v>0</v>
      </c>
      <c r="C159" s="45" t="str">
        <f>IF(D159="","",ROWS($E$5:E159))</f>
        <v/>
      </c>
      <c r="D159" s="62"/>
      <c r="E159" s="62"/>
      <c r="F159" s="62"/>
      <c r="G159" s="62"/>
      <c r="H159" s="107"/>
      <c r="I159" s="62"/>
      <c r="J159" s="62"/>
      <c r="K159" s="62"/>
      <c r="L159" s="89"/>
      <c r="M159" s="62"/>
    </row>
    <row r="160" spans="1:13" ht="31.5" customHeight="1">
      <c r="A160" t="str">
        <f>IF(B160="","",B160&amp;"_"&amp;COUNTIF($B$5:$B160,B160))</f>
        <v>0_154</v>
      </c>
      <c r="B160">
        <f t="shared" si="2"/>
        <v>0</v>
      </c>
      <c r="C160" s="45" t="str">
        <f>IF(D160="","",ROWS($E$5:E160))</f>
        <v/>
      </c>
      <c r="D160" s="62"/>
      <c r="E160" s="62"/>
      <c r="F160" s="62"/>
      <c r="G160" s="62"/>
      <c r="H160" s="107"/>
      <c r="I160" s="62"/>
      <c r="J160" s="62"/>
      <c r="K160" s="62"/>
      <c r="L160" s="89"/>
      <c r="M160" s="62"/>
    </row>
    <row r="161" spans="1:13" ht="31.5" customHeight="1">
      <c r="A161" t="str">
        <f>IF(B161="","",B161&amp;"_"&amp;COUNTIF($B$5:$B161,B161))</f>
        <v>0_155</v>
      </c>
      <c r="B161">
        <f t="shared" si="2"/>
        <v>0</v>
      </c>
      <c r="C161" s="45" t="str">
        <f>IF(D161="","",ROWS($E$5:E161))</f>
        <v/>
      </c>
      <c r="D161" s="62"/>
      <c r="E161" s="62"/>
      <c r="F161" s="62"/>
      <c r="G161" s="62"/>
      <c r="H161" s="107"/>
      <c r="I161" s="62"/>
      <c r="J161" s="62"/>
      <c r="K161" s="62"/>
      <c r="L161" s="89"/>
      <c r="M161" s="62"/>
    </row>
    <row r="162" spans="1:13" ht="31.5" customHeight="1">
      <c r="A162" t="str">
        <f>IF(B162="","",B162&amp;"_"&amp;COUNTIF($B$5:$B162,B162))</f>
        <v>0_156</v>
      </c>
      <c r="B162">
        <f t="shared" si="2"/>
        <v>0</v>
      </c>
      <c r="C162" s="45" t="str">
        <f>IF(D162="","",ROWS($E$5:E162))</f>
        <v/>
      </c>
      <c r="D162" s="62"/>
      <c r="E162" s="62"/>
      <c r="F162" s="62"/>
      <c r="G162" s="62"/>
      <c r="H162" s="107"/>
      <c r="I162" s="62"/>
      <c r="J162" s="62"/>
      <c r="K162" s="62"/>
      <c r="L162" s="89"/>
      <c r="M162" s="62"/>
    </row>
    <row r="163" spans="1:13" ht="31.5" customHeight="1">
      <c r="A163" t="str">
        <f>IF(B163="","",B163&amp;"_"&amp;COUNTIF($B$5:$B163,B163))</f>
        <v>0_157</v>
      </c>
      <c r="B163">
        <f t="shared" si="2"/>
        <v>0</v>
      </c>
      <c r="C163" s="45" t="str">
        <f>IF(D163="","",ROWS($E$5:E163))</f>
        <v/>
      </c>
      <c r="D163" s="62"/>
      <c r="E163" s="62"/>
      <c r="F163" s="62"/>
      <c r="G163" s="62"/>
      <c r="H163" s="107"/>
      <c r="I163" s="62"/>
      <c r="J163" s="62"/>
      <c r="K163" s="62"/>
      <c r="L163" s="89"/>
      <c r="M163" s="62"/>
    </row>
    <row r="164" spans="1:13" ht="31.5" customHeight="1">
      <c r="A164" t="str">
        <f>IF(B164="","",B164&amp;"_"&amp;COUNTIF($B$5:$B164,B164))</f>
        <v>0_158</v>
      </c>
      <c r="B164">
        <f t="shared" si="2"/>
        <v>0</v>
      </c>
      <c r="C164" s="45" t="str">
        <f>IF(D164="","",ROWS($E$5:E164))</f>
        <v/>
      </c>
      <c r="D164" s="62"/>
      <c r="E164" s="62"/>
      <c r="F164" s="62"/>
      <c r="G164" s="62"/>
      <c r="H164" s="107"/>
      <c r="I164" s="62"/>
      <c r="J164" s="62"/>
      <c r="K164" s="62"/>
      <c r="L164" s="89"/>
      <c r="M164" s="62"/>
    </row>
    <row r="165" spans="1:13" ht="31.5" customHeight="1">
      <c r="A165" t="str">
        <f>IF(B165="","",B165&amp;"_"&amp;COUNTIF($B$5:$B165,B165))</f>
        <v>0_159</v>
      </c>
      <c r="B165">
        <f t="shared" si="2"/>
        <v>0</v>
      </c>
      <c r="C165" s="45" t="str">
        <f>IF(D165="","",ROWS($E$5:E165))</f>
        <v/>
      </c>
      <c r="D165" s="62"/>
      <c r="E165" s="62"/>
      <c r="F165" s="62"/>
      <c r="G165" s="62"/>
      <c r="H165" s="107"/>
      <c r="I165" s="62"/>
      <c r="J165" s="62"/>
      <c r="K165" s="62"/>
      <c r="L165" s="89"/>
      <c r="M165" s="62"/>
    </row>
    <row r="166" spans="1:13" ht="31.5" customHeight="1">
      <c r="A166" t="str">
        <f>IF(B166="","",B166&amp;"_"&amp;COUNTIF($B$5:$B166,B166))</f>
        <v>0_160</v>
      </c>
      <c r="B166">
        <f t="shared" si="2"/>
        <v>0</v>
      </c>
      <c r="C166" s="45" t="str">
        <f>IF(D166="","",ROWS($E$5:E166))</f>
        <v/>
      </c>
      <c r="D166" s="62"/>
      <c r="E166" s="62"/>
      <c r="F166" s="62"/>
      <c r="G166" s="62"/>
      <c r="H166" s="107"/>
      <c r="I166" s="62"/>
      <c r="J166" s="62"/>
      <c r="K166" s="62"/>
      <c r="L166" s="89"/>
      <c r="M166" s="62"/>
    </row>
    <row r="167" spans="1:13" ht="31.5" customHeight="1">
      <c r="A167" t="str">
        <f>IF(B167="","",B167&amp;"_"&amp;COUNTIF($B$5:$B167,B167))</f>
        <v>0_161</v>
      </c>
      <c r="B167">
        <f t="shared" si="2"/>
        <v>0</v>
      </c>
      <c r="C167" s="45" t="str">
        <f>IF(D167="","",ROWS($E$5:E167))</f>
        <v/>
      </c>
      <c r="D167" s="62"/>
      <c r="E167" s="62"/>
      <c r="F167" s="62"/>
      <c r="G167" s="62"/>
      <c r="H167" s="107"/>
      <c r="I167" s="62"/>
      <c r="J167" s="62"/>
      <c r="K167" s="62"/>
      <c r="L167" s="89"/>
      <c r="M167" s="62"/>
    </row>
    <row r="168" spans="1:13" ht="31.5" customHeight="1">
      <c r="A168" t="str">
        <f>IF(B168="","",B168&amp;"_"&amp;COUNTIF($B$5:$B168,B168))</f>
        <v>0_162</v>
      </c>
      <c r="B168">
        <f t="shared" si="2"/>
        <v>0</v>
      </c>
      <c r="C168" s="45" t="str">
        <f>IF(D168="","",ROWS($E$5:E168))</f>
        <v/>
      </c>
      <c r="D168" s="62"/>
      <c r="E168" s="62"/>
      <c r="F168" s="62"/>
      <c r="G168" s="62"/>
      <c r="H168" s="107"/>
      <c r="I168" s="62"/>
      <c r="J168" s="62"/>
      <c r="K168" s="62"/>
      <c r="L168" s="89"/>
      <c r="M168" s="62"/>
    </row>
    <row r="169" spans="1:13" ht="31.5" customHeight="1">
      <c r="A169" t="str">
        <f>IF(B169="","",B169&amp;"_"&amp;COUNTIF($B$5:$B169,B169))</f>
        <v>0_163</v>
      </c>
      <c r="B169">
        <f t="shared" si="2"/>
        <v>0</v>
      </c>
      <c r="C169" s="45" t="str">
        <f>IF(D169="","",ROWS($E$5:E169))</f>
        <v/>
      </c>
      <c r="D169" s="62"/>
      <c r="E169" s="62"/>
      <c r="F169" s="62"/>
      <c r="G169" s="62"/>
      <c r="H169" s="107"/>
      <c r="I169" s="62"/>
      <c r="J169" s="62"/>
      <c r="K169" s="62"/>
      <c r="L169" s="89"/>
      <c r="M169" s="62"/>
    </row>
    <row r="170" spans="1:13" ht="31.5" customHeight="1">
      <c r="A170" t="str">
        <f>IF(B170="","",B170&amp;"_"&amp;COUNTIF($B$5:$B170,B170))</f>
        <v>0_164</v>
      </c>
      <c r="B170">
        <f t="shared" si="2"/>
        <v>0</v>
      </c>
      <c r="C170" s="45" t="str">
        <f>IF(D170="","",ROWS($E$5:E170))</f>
        <v/>
      </c>
      <c r="D170" s="62"/>
      <c r="E170" s="62"/>
      <c r="F170" s="62"/>
      <c r="G170" s="62"/>
      <c r="H170" s="107"/>
      <c r="I170" s="62"/>
      <c r="J170" s="62"/>
      <c r="K170" s="62"/>
      <c r="L170" s="89"/>
      <c r="M170" s="62"/>
    </row>
    <row r="171" spans="1:13" ht="31.5" customHeight="1">
      <c r="A171" t="str">
        <f>IF(B171="","",B171&amp;"_"&amp;COUNTIF($B$5:$B171,B171))</f>
        <v>0_165</v>
      </c>
      <c r="B171">
        <f t="shared" si="2"/>
        <v>0</v>
      </c>
      <c r="C171" s="45" t="str">
        <f>IF(D171="","",ROWS($E$5:E171))</f>
        <v/>
      </c>
      <c r="D171" s="62"/>
      <c r="E171" s="62"/>
      <c r="F171" s="62"/>
      <c r="G171" s="62"/>
      <c r="H171" s="107"/>
      <c r="I171" s="62"/>
      <c r="J171" s="62"/>
      <c r="K171" s="62"/>
      <c r="L171" s="89"/>
      <c r="M171" s="62"/>
    </row>
    <row r="172" spans="1:13" ht="31.5" customHeight="1">
      <c r="A172" t="str">
        <f>IF(B172="","",B172&amp;"_"&amp;COUNTIF($B$5:$B172,B172))</f>
        <v>0_166</v>
      </c>
      <c r="B172">
        <f t="shared" si="2"/>
        <v>0</v>
      </c>
      <c r="C172" s="45" t="str">
        <f>IF(D172="","",ROWS($E$5:E172))</f>
        <v/>
      </c>
      <c r="D172" s="62"/>
      <c r="E172" s="62"/>
      <c r="F172" s="62"/>
      <c r="G172" s="62"/>
      <c r="H172" s="107"/>
      <c r="I172" s="62"/>
      <c r="J172" s="62"/>
      <c r="K172" s="62"/>
      <c r="L172" s="89"/>
      <c r="M172" s="62"/>
    </row>
    <row r="173" spans="1:13" ht="31.5" customHeight="1">
      <c r="A173" t="str">
        <f>IF(B173="","",B173&amp;"_"&amp;COUNTIF($B$5:$B173,B173))</f>
        <v>0_167</v>
      </c>
      <c r="B173">
        <f t="shared" si="2"/>
        <v>0</v>
      </c>
      <c r="C173" s="45" t="str">
        <f>IF(D173="","",ROWS($E$5:E173))</f>
        <v/>
      </c>
      <c r="D173" s="62"/>
      <c r="E173" s="62"/>
      <c r="F173" s="62"/>
      <c r="G173" s="62"/>
      <c r="H173" s="107"/>
      <c r="I173" s="62"/>
      <c r="J173" s="62"/>
      <c r="K173" s="62"/>
      <c r="L173" s="89"/>
      <c r="M173" s="62"/>
    </row>
    <row r="174" spans="1:13" ht="31.5" customHeight="1">
      <c r="A174" t="str">
        <f>IF(B174="","",B174&amp;"_"&amp;COUNTIF($B$5:$B174,B174))</f>
        <v>0_168</v>
      </c>
      <c r="B174">
        <f t="shared" si="2"/>
        <v>0</v>
      </c>
      <c r="C174" s="45" t="str">
        <f>IF(D174="","",ROWS($E$5:E174))</f>
        <v/>
      </c>
      <c r="D174" s="62"/>
      <c r="E174" s="62"/>
      <c r="F174" s="62"/>
      <c r="G174" s="62"/>
      <c r="H174" s="107"/>
      <c r="I174" s="62"/>
      <c r="J174" s="62"/>
      <c r="K174" s="62"/>
      <c r="L174" s="89"/>
      <c r="M174" s="62"/>
    </row>
    <row r="175" spans="1:13" ht="31.5" customHeight="1">
      <c r="A175" t="str">
        <f>IF(B175="","",B175&amp;"_"&amp;COUNTIF($B$5:$B175,B175))</f>
        <v>0_169</v>
      </c>
      <c r="B175">
        <f t="shared" si="2"/>
        <v>0</v>
      </c>
      <c r="C175" s="45" t="str">
        <f>IF(D175="","",ROWS($E$5:E175))</f>
        <v/>
      </c>
      <c r="D175" s="62"/>
      <c r="E175" s="62"/>
      <c r="F175" s="62"/>
      <c r="G175" s="62"/>
      <c r="H175" s="107"/>
      <c r="I175" s="62"/>
      <c r="J175" s="62"/>
      <c r="K175" s="62"/>
      <c r="L175" s="89"/>
      <c r="M175" s="62"/>
    </row>
    <row r="176" spans="1:13" ht="31.5" customHeight="1">
      <c r="A176" t="str">
        <f>IF(B176="","",B176&amp;"_"&amp;COUNTIF($B$5:$B176,B176))</f>
        <v>0_170</v>
      </c>
      <c r="B176">
        <f t="shared" si="2"/>
        <v>0</v>
      </c>
      <c r="C176" s="45" t="str">
        <f>IF(D176="","",ROWS($E$5:E176))</f>
        <v/>
      </c>
      <c r="D176" s="62"/>
      <c r="E176" s="62"/>
      <c r="F176" s="62"/>
      <c r="G176" s="62"/>
      <c r="H176" s="107"/>
      <c r="I176" s="62"/>
      <c r="J176" s="62"/>
      <c r="K176" s="62"/>
      <c r="L176" s="89"/>
      <c r="M176" s="62"/>
    </row>
    <row r="177" spans="1:13" ht="31.5" customHeight="1">
      <c r="A177" t="str">
        <f>IF(B177="","",B177&amp;"_"&amp;COUNTIF($B$5:$B177,B177))</f>
        <v>0_171</v>
      </c>
      <c r="B177">
        <f t="shared" si="2"/>
        <v>0</v>
      </c>
      <c r="C177" s="45" t="str">
        <f>IF(D177="","",ROWS($E$5:E177))</f>
        <v/>
      </c>
      <c r="D177" s="62"/>
      <c r="E177" s="62"/>
      <c r="F177" s="62"/>
      <c r="G177" s="62"/>
      <c r="H177" s="107"/>
      <c r="I177" s="62"/>
      <c r="J177" s="62"/>
      <c r="K177" s="62"/>
      <c r="L177" s="89"/>
      <c r="M177" s="62"/>
    </row>
    <row r="178" spans="1:13" ht="31.5" customHeight="1">
      <c r="A178" t="str">
        <f>IF(B178="","",B178&amp;"_"&amp;COUNTIF($B$5:$B178,B178))</f>
        <v>0_172</v>
      </c>
      <c r="B178">
        <f t="shared" si="2"/>
        <v>0</v>
      </c>
      <c r="C178" s="45" t="str">
        <f>IF(D178="","",ROWS($E$5:E178))</f>
        <v/>
      </c>
      <c r="D178" s="62"/>
      <c r="E178" s="62"/>
      <c r="F178" s="62"/>
      <c r="G178" s="62"/>
      <c r="H178" s="107"/>
      <c r="I178" s="62"/>
      <c r="J178" s="62"/>
      <c r="K178" s="62"/>
      <c r="L178" s="89"/>
      <c r="M178" s="62"/>
    </row>
    <row r="179" spans="1:13" ht="31.5" customHeight="1">
      <c r="A179" t="str">
        <f>IF(B179="","",B179&amp;"_"&amp;COUNTIF($B$5:$B179,B179))</f>
        <v>0_173</v>
      </c>
      <c r="B179">
        <f t="shared" si="2"/>
        <v>0</v>
      </c>
      <c r="C179" s="45" t="str">
        <f>IF(D179="","",ROWS($E$5:E179))</f>
        <v/>
      </c>
      <c r="D179" s="62"/>
      <c r="E179" s="62"/>
      <c r="F179" s="62"/>
      <c r="G179" s="62"/>
      <c r="H179" s="107"/>
      <c r="I179" s="62"/>
      <c r="J179" s="62"/>
      <c r="K179" s="62"/>
      <c r="L179" s="89"/>
      <c r="M179" s="62"/>
    </row>
    <row r="180" spans="1:13" ht="31.5" customHeight="1">
      <c r="A180" t="str">
        <f>IF(B180="","",B180&amp;"_"&amp;COUNTIF($B$5:$B180,B180))</f>
        <v>0_174</v>
      </c>
      <c r="B180">
        <f t="shared" si="2"/>
        <v>0</v>
      </c>
      <c r="C180" s="45" t="str">
        <f>IF(D180="","",ROWS($E$5:E180))</f>
        <v/>
      </c>
      <c r="D180" s="62"/>
      <c r="E180" s="62"/>
      <c r="F180" s="62"/>
      <c r="G180" s="62"/>
      <c r="H180" s="107"/>
      <c r="I180" s="62"/>
      <c r="J180" s="62"/>
      <c r="K180" s="62"/>
      <c r="L180" s="89"/>
      <c r="M180" s="62"/>
    </row>
    <row r="181" spans="1:13" ht="31.5" customHeight="1">
      <c r="A181" t="str">
        <f>IF(B181="","",B181&amp;"_"&amp;COUNTIF($B$5:$B181,B181))</f>
        <v>0_175</v>
      </c>
      <c r="B181">
        <f t="shared" si="2"/>
        <v>0</v>
      </c>
      <c r="C181" s="45" t="str">
        <f>IF(D181="","",ROWS($E$5:E181))</f>
        <v/>
      </c>
      <c r="D181" s="62"/>
      <c r="E181" s="62"/>
      <c r="F181" s="62"/>
      <c r="G181" s="62"/>
      <c r="H181" s="107"/>
      <c r="I181" s="62"/>
      <c r="J181" s="62"/>
      <c r="K181" s="62"/>
      <c r="L181" s="89"/>
      <c r="M181" s="62"/>
    </row>
    <row r="182" spans="1:13" ht="31.5" customHeight="1">
      <c r="A182" t="str">
        <f>IF(B182="","",B182&amp;"_"&amp;COUNTIF($B$5:$B182,B182))</f>
        <v>0_176</v>
      </c>
      <c r="B182">
        <f t="shared" si="2"/>
        <v>0</v>
      </c>
      <c r="C182" s="45" t="str">
        <f>IF(D182="","",ROWS($E$5:E182))</f>
        <v/>
      </c>
      <c r="D182" s="62"/>
      <c r="E182" s="62"/>
      <c r="F182" s="62"/>
      <c r="G182" s="62"/>
      <c r="H182" s="107"/>
      <c r="I182" s="62"/>
      <c r="J182" s="62"/>
      <c r="K182" s="62"/>
      <c r="L182" s="89"/>
      <c r="M182" s="62"/>
    </row>
    <row r="183" spans="1:13" ht="31.5" customHeight="1">
      <c r="A183" t="str">
        <f>IF(B183="","",B183&amp;"_"&amp;COUNTIF($B$5:$B183,B183))</f>
        <v>0_177</v>
      </c>
      <c r="B183">
        <f t="shared" si="2"/>
        <v>0</v>
      </c>
      <c r="C183" s="45" t="str">
        <f>IF(D183="","",ROWS($E$5:E183))</f>
        <v/>
      </c>
      <c r="D183" s="62"/>
      <c r="E183" s="62"/>
      <c r="F183" s="62"/>
      <c r="G183" s="62"/>
      <c r="H183" s="107"/>
      <c r="I183" s="62"/>
      <c r="J183" s="62"/>
      <c r="K183" s="62"/>
      <c r="L183" s="89"/>
      <c r="M183" s="62"/>
    </row>
    <row r="184" spans="1:13" ht="31.5" customHeight="1">
      <c r="A184" t="str">
        <f>IF(B184="","",B184&amp;"_"&amp;COUNTIF($B$5:$B184,B184))</f>
        <v>0_178</v>
      </c>
      <c r="B184">
        <f t="shared" si="2"/>
        <v>0</v>
      </c>
      <c r="C184" s="45" t="str">
        <f>IF(D184="","",ROWS($E$5:E184))</f>
        <v/>
      </c>
      <c r="D184" s="62"/>
      <c r="E184" s="62"/>
      <c r="F184" s="62"/>
      <c r="G184" s="62"/>
      <c r="H184" s="107"/>
      <c r="I184" s="62"/>
      <c r="J184" s="62"/>
      <c r="K184" s="62"/>
      <c r="L184" s="89"/>
      <c r="M184" s="62"/>
    </row>
    <row r="185" spans="1:13" ht="31.5" customHeight="1">
      <c r="A185" t="str">
        <f>IF(B185="","",B185&amp;"_"&amp;COUNTIF($B$5:$B185,B185))</f>
        <v>0_179</v>
      </c>
      <c r="B185">
        <f t="shared" si="2"/>
        <v>0</v>
      </c>
      <c r="C185" s="45" t="str">
        <f>IF(D185="","",ROWS($E$5:E185))</f>
        <v/>
      </c>
      <c r="D185" s="62"/>
      <c r="E185" s="62"/>
      <c r="F185" s="62"/>
      <c r="G185" s="62"/>
      <c r="H185" s="107"/>
      <c r="I185" s="62"/>
      <c r="J185" s="62"/>
      <c r="K185" s="62"/>
      <c r="L185" s="89"/>
      <c r="M185" s="62"/>
    </row>
    <row r="186" spans="1:13" ht="31.5" customHeight="1">
      <c r="A186" t="str">
        <f>IF(B186="","",B186&amp;"_"&amp;COUNTIF($B$5:$B186,B186))</f>
        <v>0_180</v>
      </c>
      <c r="B186">
        <f t="shared" si="2"/>
        <v>0</v>
      </c>
      <c r="C186" s="45" t="str">
        <f>IF(D186="","",ROWS($E$5:E186))</f>
        <v/>
      </c>
      <c r="D186" s="62"/>
      <c r="E186" s="62"/>
      <c r="F186" s="62"/>
      <c r="G186" s="62"/>
      <c r="H186" s="107"/>
      <c r="I186" s="62"/>
      <c r="J186" s="62"/>
      <c r="K186" s="62"/>
      <c r="L186" s="89"/>
      <c r="M186" s="62"/>
    </row>
    <row r="187" spans="1:13" ht="31.5" customHeight="1">
      <c r="A187" t="str">
        <f>IF(B187="","",B187&amp;"_"&amp;COUNTIF($B$5:$B187,B187))</f>
        <v>0_181</v>
      </c>
      <c r="B187">
        <f t="shared" si="2"/>
        <v>0</v>
      </c>
      <c r="C187" s="45" t="str">
        <f>IF(D187="","",ROWS($E$5:E187))</f>
        <v/>
      </c>
      <c r="D187" s="62"/>
      <c r="E187" s="62"/>
      <c r="F187" s="62"/>
      <c r="G187" s="62"/>
      <c r="H187" s="107"/>
      <c r="I187" s="62"/>
      <c r="J187" s="62"/>
      <c r="K187" s="62"/>
      <c r="L187" s="89"/>
      <c r="M187" s="62"/>
    </row>
    <row r="188" spans="1:13" ht="31.5" customHeight="1">
      <c r="A188" t="str">
        <f>IF(B188="","",B188&amp;"_"&amp;COUNTIF($B$5:$B188,B188))</f>
        <v>0_182</v>
      </c>
      <c r="B188">
        <f t="shared" si="2"/>
        <v>0</v>
      </c>
      <c r="C188" s="45" t="str">
        <f>IF(D188="","",ROWS($E$5:E188))</f>
        <v/>
      </c>
      <c r="D188" s="62"/>
      <c r="E188" s="62"/>
      <c r="F188" s="62"/>
      <c r="G188" s="62"/>
      <c r="H188" s="107"/>
      <c r="I188" s="62"/>
      <c r="J188" s="62"/>
      <c r="K188" s="62"/>
      <c r="L188" s="89"/>
      <c r="M188" s="62"/>
    </row>
    <row r="189" spans="1:13" ht="31.5" customHeight="1">
      <c r="A189" t="str">
        <f>IF(B189="","",B189&amp;"_"&amp;COUNTIF($B$5:$B189,B189))</f>
        <v>0_183</v>
      </c>
      <c r="B189">
        <f t="shared" si="2"/>
        <v>0</v>
      </c>
      <c r="C189" s="45" t="str">
        <f>IF(D189="","",ROWS($E$5:E189))</f>
        <v/>
      </c>
      <c r="D189" s="62"/>
      <c r="E189" s="62"/>
      <c r="F189" s="62"/>
      <c r="G189" s="62"/>
      <c r="H189" s="107"/>
      <c r="I189" s="62"/>
      <c r="J189" s="62"/>
      <c r="K189" s="62"/>
      <c r="L189" s="89"/>
      <c r="M189" s="62"/>
    </row>
    <row r="190" spans="1:13" ht="31.5" customHeight="1">
      <c r="A190" t="str">
        <f>IF(B190="","",B190&amp;"_"&amp;COUNTIF($B$5:$B190,B190))</f>
        <v>0_184</v>
      </c>
      <c r="B190">
        <f t="shared" si="2"/>
        <v>0</v>
      </c>
      <c r="C190" s="45" t="str">
        <f>IF(D190="","",ROWS($E$5:E190))</f>
        <v/>
      </c>
      <c r="D190" s="62"/>
      <c r="E190" s="62"/>
      <c r="F190" s="62"/>
      <c r="G190" s="62"/>
      <c r="H190" s="107"/>
      <c r="I190" s="62"/>
      <c r="J190" s="62"/>
      <c r="K190" s="62"/>
      <c r="L190" s="89"/>
      <c r="M190" s="62"/>
    </row>
    <row r="191" spans="1:13" ht="31.5" customHeight="1">
      <c r="A191" t="str">
        <f>IF(B191="","",B191&amp;"_"&amp;COUNTIF($B$5:$B191,B191))</f>
        <v>0_185</v>
      </c>
      <c r="B191">
        <f t="shared" si="2"/>
        <v>0</v>
      </c>
      <c r="C191" s="45" t="str">
        <f>IF(D191="","",ROWS($E$5:E191))</f>
        <v/>
      </c>
      <c r="D191" s="62"/>
      <c r="E191" s="62"/>
      <c r="F191" s="62"/>
      <c r="G191" s="62"/>
      <c r="H191" s="107"/>
      <c r="I191" s="62"/>
      <c r="J191" s="62"/>
      <c r="K191" s="62"/>
      <c r="L191" s="89"/>
      <c r="M191" s="62"/>
    </row>
    <row r="192" spans="1:13" ht="31.5" customHeight="1">
      <c r="A192" t="str">
        <f>IF(B192="","",B192&amp;"_"&amp;COUNTIF($B$5:$B192,B192))</f>
        <v>0_186</v>
      </c>
      <c r="B192">
        <f t="shared" si="2"/>
        <v>0</v>
      </c>
      <c r="C192" s="45" t="str">
        <f>IF(D192="","",ROWS($E$5:E192))</f>
        <v/>
      </c>
      <c r="D192" s="62"/>
      <c r="E192" s="62"/>
      <c r="F192" s="62"/>
      <c r="G192" s="62"/>
      <c r="H192" s="107"/>
      <c r="I192" s="62"/>
      <c r="J192" s="62"/>
      <c r="K192" s="62"/>
      <c r="L192" s="89"/>
      <c r="M192" s="62"/>
    </row>
    <row r="193" spans="1:13" ht="31.5" customHeight="1">
      <c r="A193" t="str">
        <f>IF(B193="","",B193&amp;"_"&amp;COUNTIF($B$5:$B193,B193))</f>
        <v>0_187</v>
      </c>
      <c r="B193">
        <f t="shared" si="2"/>
        <v>0</v>
      </c>
      <c r="C193" s="45" t="str">
        <f>IF(D193="","",ROWS($E$5:E193))</f>
        <v/>
      </c>
      <c r="D193" s="62"/>
      <c r="E193" s="62"/>
      <c r="F193" s="62"/>
      <c r="G193" s="62"/>
      <c r="H193" s="107"/>
      <c r="I193" s="62"/>
      <c r="J193" s="62"/>
      <c r="K193" s="62"/>
      <c r="L193" s="89"/>
      <c r="M193" s="62"/>
    </row>
    <row r="194" spans="1:13" ht="31.5" customHeight="1">
      <c r="A194" t="str">
        <f>IF(B194="","",B194&amp;"_"&amp;COUNTIF($B$5:$B194,B194))</f>
        <v>0_188</v>
      </c>
      <c r="B194">
        <f t="shared" si="2"/>
        <v>0</v>
      </c>
      <c r="C194" s="45" t="str">
        <f>IF(D194="","",ROWS($E$5:E194))</f>
        <v/>
      </c>
      <c r="D194" s="62"/>
      <c r="E194" s="62"/>
      <c r="F194" s="62"/>
      <c r="G194" s="62"/>
      <c r="H194" s="107"/>
      <c r="I194" s="62"/>
      <c r="J194" s="62"/>
      <c r="K194" s="62"/>
      <c r="L194" s="89"/>
      <c r="M194" s="62"/>
    </row>
    <row r="195" spans="1:13" ht="31.5" customHeight="1">
      <c r="A195" t="str">
        <f>IF(B195="","",B195&amp;"_"&amp;COUNTIF($B$5:$B195,B195))</f>
        <v>0_189</v>
      </c>
      <c r="B195">
        <f t="shared" si="2"/>
        <v>0</v>
      </c>
      <c r="C195" s="45" t="str">
        <f>IF(D195="","",ROWS($E$5:E195))</f>
        <v/>
      </c>
      <c r="D195" s="62"/>
      <c r="E195" s="62"/>
      <c r="F195" s="62"/>
      <c r="G195" s="62"/>
      <c r="H195" s="107"/>
      <c r="I195" s="62"/>
      <c r="J195" s="62"/>
      <c r="K195" s="62"/>
      <c r="L195" s="89"/>
      <c r="M195" s="62"/>
    </row>
    <row r="196" spans="1:13" ht="31.5" customHeight="1">
      <c r="A196" t="str">
        <f>IF(B196="","",B196&amp;"_"&amp;COUNTIF($B$5:$B196,B196))</f>
        <v>0_190</v>
      </c>
      <c r="B196">
        <f t="shared" si="2"/>
        <v>0</v>
      </c>
      <c r="C196" s="45" t="str">
        <f>IF(D196="","",ROWS($E$5:E196))</f>
        <v/>
      </c>
      <c r="D196" s="62"/>
      <c r="E196" s="62"/>
      <c r="F196" s="62"/>
      <c r="G196" s="62"/>
      <c r="H196" s="107"/>
      <c r="I196" s="62"/>
      <c r="J196" s="62"/>
      <c r="K196" s="62"/>
      <c r="L196" s="89"/>
      <c r="M196" s="62"/>
    </row>
    <row r="197" spans="1:13" ht="31.5" customHeight="1">
      <c r="A197" t="str">
        <f>IF(B197="","",B197&amp;"_"&amp;COUNTIF($B$5:$B197,B197))</f>
        <v>0_191</v>
      </c>
      <c r="B197">
        <f t="shared" si="2"/>
        <v>0</v>
      </c>
      <c r="C197" s="45" t="str">
        <f>IF(D197="","",ROWS($E$5:E197))</f>
        <v/>
      </c>
      <c r="D197" s="62"/>
      <c r="E197" s="62"/>
      <c r="F197" s="62"/>
      <c r="G197" s="62"/>
      <c r="H197" s="107"/>
      <c r="I197" s="62"/>
      <c r="J197" s="62"/>
      <c r="K197" s="62"/>
      <c r="L197" s="89"/>
      <c r="M197" s="62"/>
    </row>
    <row r="198" spans="1:13" ht="31.5" customHeight="1">
      <c r="A198" t="str">
        <f>IF(B198="","",B198&amp;"_"&amp;COUNTIF($B$5:$B198,B198))</f>
        <v>0_192</v>
      </c>
      <c r="B198">
        <f t="shared" ref="B198:B204" si="3">D198</f>
        <v>0</v>
      </c>
      <c r="C198" s="45" t="str">
        <f>IF(D198="","",ROWS($E$5:E198))</f>
        <v/>
      </c>
      <c r="D198" s="62"/>
      <c r="E198" s="62"/>
      <c r="F198" s="62"/>
      <c r="G198" s="62"/>
      <c r="H198" s="107"/>
      <c r="I198" s="62"/>
      <c r="J198" s="62"/>
      <c r="K198" s="62"/>
      <c r="L198" s="89"/>
      <c r="M198" s="62"/>
    </row>
    <row r="199" spans="1:13" ht="31.5" customHeight="1">
      <c r="A199" t="str">
        <f>IF(B199="","",B199&amp;"_"&amp;COUNTIF($B$5:$B199,B199))</f>
        <v>0_193</v>
      </c>
      <c r="B199">
        <f t="shared" si="3"/>
        <v>0</v>
      </c>
      <c r="C199" s="45" t="str">
        <f>IF(D199="","",ROWS($E$5:E199))</f>
        <v/>
      </c>
      <c r="D199" s="62"/>
      <c r="E199" s="62"/>
      <c r="F199" s="62"/>
      <c r="G199" s="62"/>
      <c r="H199" s="107"/>
      <c r="I199" s="62"/>
      <c r="J199" s="62"/>
      <c r="K199" s="62"/>
      <c r="L199" s="89"/>
      <c r="M199" s="62"/>
    </row>
    <row r="200" spans="1:13" ht="31.5" customHeight="1">
      <c r="A200" t="str">
        <f>IF(B200="","",B200&amp;"_"&amp;COUNTIF($B$5:$B200,B200))</f>
        <v>0_194</v>
      </c>
      <c r="B200">
        <f t="shared" si="3"/>
        <v>0</v>
      </c>
      <c r="C200" s="45" t="str">
        <f>IF(D200="","",ROWS($E$5:E200))</f>
        <v/>
      </c>
      <c r="D200" s="62"/>
      <c r="E200" s="62"/>
      <c r="F200" s="62"/>
      <c r="G200" s="62"/>
      <c r="H200" s="107"/>
      <c r="I200" s="62"/>
      <c r="J200" s="62"/>
      <c r="K200" s="62"/>
      <c r="L200" s="89"/>
      <c r="M200" s="62"/>
    </row>
    <row r="201" spans="1:13" ht="31.5" customHeight="1">
      <c r="A201" t="str">
        <f>IF(B201="","",B201&amp;"_"&amp;COUNTIF($B$5:$B201,B201))</f>
        <v>0_195</v>
      </c>
      <c r="B201">
        <f t="shared" si="3"/>
        <v>0</v>
      </c>
      <c r="C201" s="45" t="str">
        <f>IF(D201="","",ROWS($E$5:E201))</f>
        <v/>
      </c>
      <c r="D201" s="62"/>
      <c r="E201" s="62"/>
      <c r="F201" s="62"/>
      <c r="G201" s="62"/>
      <c r="H201" s="107"/>
      <c r="I201" s="62"/>
      <c r="J201" s="62"/>
      <c r="K201" s="62"/>
      <c r="L201" s="89"/>
      <c r="M201" s="62"/>
    </row>
    <row r="202" spans="1:13" ht="31.5" customHeight="1">
      <c r="A202" t="str">
        <f>IF(B202="","",B202&amp;"_"&amp;COUNTIF($B$5:$B202,B202))</f>
        <v>0_196</v>
      </c>
      <c r="B202">
        <f t="shared" si="3"/>
        <v>0</v>
      </c>
      <c r="C202" s="45" t="str">
        <f>IF(D202="","",ROWS($E$5:E202))</f>
        <v/>
      </c>
      <c r="D202" s="62"/>
      <c r="E202" s="62"/>
      <c r="F202" s="62"/>
      <c r="G202" s="62"/>
      <c r="H202" s="107"/>
      <c r="I202" s="62"/>
      <c r="J202" s="62"/>
      <c r="K202" s="62"/>
      <c r="L202" s="89"/>
      <c r="M202" s="62"/>
    </row>
    <row r="203" spans="1:13" ht="31.5" customHeight="1">
      <c r="A203" t="str">
        <f>IF(B203="","",B203&amp;"_"&amp;COUNTIF($B$5:$B203,B203))</f>
        <v>0_197</v>
      </c>
      <c r="B203">
        <f t="shared" si="3"/>
        <v>0</v>
      </c>
      <c r="C203" s="45" t="str">
        <f>IF(D203="","",ROWS($E$5:E203))</f>
        <v/>
      </c>
      <c r="D203" s="62"/>
      <c r="E203" s="62"/>
      <c r="F203" s="62"/>
      <c r="G203" s="62"/>
      <c r="H203" s="107"/>
      <c r="I203" s="62"/>
      <c r="J203" s="62"/>
      <c r="K203" s="62"/>
      <c r="L203" s="89"/>
      <c r="M203" s="62"/>
    </row>
    <row r="204" spans="1:13" ht="31.5" customHeight="1">
      <c r="A204" t="str">
        <f>IF(B204="","",B204&amp;"_"&amp;COUNTIF($B$5:$B204,B204))</f>
        <v>0_198</v>
      </c>
      <c r="B204">
        <f t="shared" si="3"/>
        <v>0</v>
      </c>
      <c r="C204" s="45" t="str">
        <f>IF(D204="","",ROWS($E$5:E204))</f>
        <v/>
      </c>
      <c r="D204" s="62"/>
      <c r="E204" s="62"/>
      <c r="F204" s="62"/>
      <c r="G204" s="62"/>
      <c r="H204" s="107"/>
      <c r="I204" s="62"/>
      <c r="J204" s="62"/>
      <c r="K204" s="62"/>
      <c r="L204" s="62"/>
      <c r="M204" s="62"/>
    </row>
  </sheetData>
  <sheetProtection password="FC12" sheet="1" objects="1" scenarios="1" formatRows="0"/>
  <mergeCells count="3">
    <mergeCell ref="C1:M1"/>
    <mergeCell ref="C2:M2"/>
    <mergeCell ref="C3:M3"/>
  </mergeCells>
  <conditionalFormatting sqref="D5:D204">
    <cfRule type="cellIs" dxfId="16" priority="2" operator="equal">
      <formula>0</formula>
    </cfRule>
  </conditionalFormatting>
  <dataValidations count="2">
    <dataValidation type="list" allowBlank="1" showInputMessage="1" showErrorMessage="1" sqref="D5:D204">
      <formula1>$O$5:$O$30</formula1>
    </dataValidation>
    <dataValidation type="list" allowBlank="1" showInputMessage="1" showErrorMessage="1" sqref="E5:E204">
      <formula1>$Q$5:$Q$47</formula1>
    </dataValidation>
  </dataValidations>
  <pageMargins left="0.55000000000000004" right="0.39" top="0.31" bottom="0.75" header="0.3" footer="0.3"/>
  <pageSetup scale="60" orientation="landscape" verticalDpi="0" r:id="rId1"/>
  <headerFooter>
    <oddFooter>&amp;C&amp;"Arial Black,Regular"&amp;14RAJTEACHERS.NET</oddFooter>
  </headerFooter>
  <colBreaks count="1" manualBreakCount="1">
    <brk id="13" max="1048575" man="1"/>
  </colBreaks>
  <drawing r:id="rId2"/>
</worksheet>
</file>

<file path=xl/worksheets/sheet6.xml><?xml version="1.0" encoding="utf-8"?>
<worksheet xmlns="http://schemas.openxmlformats.org/spreadsheetml/2006/main" xmlns:r="http://schemas.openxmlformats.org/officeDocument/2006/relationships">
  <sheetPr>
    <tabColor theme="5"/>
  </sheetPr>
  <dimension ref="A1:O34"/>
  <sheetViews>
    <sheetView topLeftCell="B1" workbookViewId="0">
      <selection activeCell="F9" sqref="F9"/>
    </sheetView>
  </sheetViews>
  <sheetFormatPr defaultColWidth="0" defaultRowHeight="15" zeroHeight="1"/>
  <cols>
    <col min="1" max="1" width="0" hidden="1" customWidth="1"/>
    <col min="2" max="2" width="6.42578125" customWidth="1"/>
    <col min="3" max="3" width="29" customWidth="1"/>
    <col min="4" max="4" width="13.5703125" customWidth="1"/>
    <col min="5" max="5" width="17.85546875" customWidth="1"/>
    <col min="6" max="6" width="13.140625" customWidth="1"/>
    <col min="7" max="7" width="15.7109375" customWidth="1"/>
    <col min="8" max="8" width="12.85546875" customWidth="1"/>
    <col min="9" max="9" width="25" customWidth="1"/>
    <col min="10" max="10" width="9.140625" hidden="1" customWidth="1"/>
    <col min="11" max="11" width="12.85546875" hidden="1" customWidth="1"/>
    <col min="12" max="15" width="9.140625" customWidth="1"/>
    <col min="16" max="16384" width="9.140625" hidden="1"/>
  </cols>
  <sheetData>
    <row r="1" spans="1:15" ht="27.75">
      <c r="B1" s="187" t="str">
        <f>'RECEIVED AMOUNT '!A1</f>
        <v>dk;kZy; jktdh; mPp ek/;fed fo|ky;] xksj/kuiqjk CykWd vV# ftyk ckjka</v>
      </c>
      <c r="C1" s="187"/>
      <c r="D1" s="187"/>
      <c r="E1" s="187"/>
      <c r="F1" s="187"/>
      <c r="G1" s="187"/>
      <c r="H1" s="187"/>
      <c r="I1" s="187"/>
      <c r="L1" s="184"/>
      <c r="M1" s="184"/>
      <c r="N1" s="184"/>
      <c r="O1" s="184"/>
    </row>
    <row r="2" spans="1:15" ht="18.75">
      <c r="B2" s="30" t="s">
        <v>51</v>
      </c>
      <c r="C2" s="29"/>
      <c r="G2" s="22"/>
      <c r="H2" s="25" t="s">
        <v>52</v>
      </c>
      <c r="L2" s="184"/>
      <c r="M2" s="184"/>
      <c r="N2" s="184"/>
      <c r="O2" s="184"/>
    </row>
    <row r="3" spans="1:15" ht="26.25">
      <c r="B3" s="188" t="s">
        <v>86</v>
      </c>
      <c r="C3" s="188"/>
      <c r="D3" s="188"/>
      <c r="E3" s="188"/>
      <c r="F3" s="188"/>
      <c r="G3" s="188"/>
      <c r="H3" s="188"/>
      <c r="I3" s="188"/>
      <c r="L3" s="184"/>
      <c r="M3" s="184"/>
      <c r="N3" s="184"/>
      <c r="O3" s="184"/>
    </row>
    <row r="4" spans="1:15">
      <c r="B4" s="186"/>
      <c r="C4" s="186"/>
      <c r="D4" s="186"/>
      <c r="E4" s="186"/>
      <c r="F4" s="186"/>
      <c r="G4" s="186"/>
      <c r="H4" s="186"/>
      <c r="I4" s="186"/>
      <c r="L4" s="184"/>
      <c r="M4" s="184"/>
      <c r="N4" s="184"/>
      <c r="O4" s="184"/>
    </row>
    <row r="5" spans="1:15" ht="19.5" customHeight="1">
      <c r="B5" s="189" t="s">
        <v>87</v>
      </c>
      <c r="C5" s="189"/>
      <c r="D5" s="189"/>
      <c r="E5" s="189"/>
      <c r="F5" s="189"/>
      <c r="G5" s="189"/>
      <c r="H5" s="189"/>
      <c r="I5" s="189"/>
      <c r="L5" s="184"/>
      <c r="M5" s="184"/>
      <c r="N5" s="184"/>
      <c r="O5" s="184"/>
    </row>
    <row r="6" spans="1:15" ht="18.75">
      <c r="B6" s="190" t="s">
        <v>88</v>
      </c>
      <c r="C6" s="190"/>
      <c r="D6" s="190"/>
      <c r="E6" s="190"/>
      <c r="F6" s="191" t="s">
        <v>38</v>
      </c>
      <c r="G6" s="191"/>
      <c r="H6" s="191"/>
      <c r="I6" s="191"/>
      <c r="L6" s="184"/>
      <c r="M6" s="184"/>
      <c r="N6" s="184"/>
      <c r="O6" s="184"/>
    </row>
    <row r="7" spans="1:15" ht="42.75" customHeight="1">
      <c r="B7" s="185" t="s">
        <v>89</v>
      </c>
      <c r="C7" s="185"/>
      <c r="D7" s="185"/>
      <c r="E7" s="185"/>
      <c r="F7" s="185"/>
      <c r="G7" s="185"/>
      <c r="H7" s="185"/>
      <c r="I7" s="185"/>
      <c r="L7" s="184"/>
      <c r="M7" s="184"/>
      <c r="N7" s="184"/>
      <c r="O7" s="184"/>
    </row>
    <row r="8" spans="1:15" ht="37.5">
      <c r="B8" s="19" t="s">
        <v>90</v>
      </c>
      <c r="C8" s="19" t="s">
        <v>70</v>
      </c>
      <c r="D8" s="19" t="s">
        <v>71</v>
      </c>
      <c r="E8" s="19" t="s">
        <v>72</v>
      </c>
      <c r="F8" s="27" t="s">
        <v>73</v>
      </c>
      <c r="G8" s="28" t="s">
        <v>74</v>
      </c>
      <c r="H8" s="19" t="s">
        <v>75</v>
      </c>
      <c r="I8" s="23" t="s">
        <v>76</v>
      </c>
      <c r="L8" s="184"/>
      <c r="M8" s="184"/>
      <c r="N8" s="184"/>
      <c r="O8" s="184"/>
    </row>
    <row r="9" spans="1:15" ht="36.75" customHeight="1">
      <c r="A9">
        <v>1</v>
      </c>
      <c r="B9" s="24">
        <f>IF(C9="","",ROWS($C$9:C9))</f>
        <v>1</v>
      </c>
      <c r="C9" s="26" t="str">
        <f>IFERROR(VLOOKUP($F$6&amp;"_"&amp;$A9,Demand!A4:M204,6,0),"")</f>
        <v>MANU ZEROX AND STATIONERS, KAWAI</v>
      </c>
      <c r="D9" s="26">
        <f>IFERROR(VLOOKUP($F$6&amp;"_"&amp;$A9,Demand!A4:M204,7,0),"")</f>
        <v>9784379510</v>
      </c>
      <c r="E9" s="109">
        <f>IFERROR(VLOOKUP($F$6&amp;"_"&amp;$A9,Demand!A4:M204,8,0),"")</f>
        <v>61188986700</v>
      </c>
      <c r="F9" s="26" t="str">
        <f>IFERROR(VLOOKUP($F$6&amp;"_"&amp;$A9,Demand!A4:M204,9,0),"")</f>
        <v>SBIN0032012</v>
      </c>
      <c r="G9" s="26" t="str">
        <f>IFERROR(VLOOKUP($F$6&amp;"_"&amp;$A9,Demand!A4:M204,10,0),"")</f>
        <v>122/28.12.2022</v>
      </c>
      <c r="H9" s="26">
        <f>IFERROR(VLOOKUP($F$6&amp;"_"&amp;$A9,Demand!A4:M204,11,0),"")</f>
        <v>10000</v>
      </c>
      <c r="I9" s="26" t="str">
        <f>IFERROR(VLOOKUP($F$6&amp;"_"&amp;$A9,Demand!A4:M204,5,0),"")</f>
        <v>CSG ELE.GRANT</v>
      </c>
      <c r="K9" t="str">
        <f>MASTER!C5</f>
        <v>GOVT SR. SECONDARY SCHOOL, GORDHANPURA</v>
      </c>
      <c r="L9" s="184"/>
      <c r="M9" s="184"/>
      <c r="N9" s="184"/>
      <c r="O9" s="184"/>
    </row>
    <row r="10" spans="1:15" ht="36.75" customHeight="1">
      <c r="A10">
        <v>2</v>
      </c>
      <c r="B10" s="24">
        <f>IF(C10="","",ROWS($C$9:C10))</f>
        <v>2</v>
      </c>
      <c r="C10" s="26" t="str">
        <f>IFERROR(VLOOKUP($F$6&amp;"_"&amp;$A10,Demand!A5:M205,6,0),"")</f>
        <v>MANU ZEROX AND STATIONERS, KAWAI</v>
      </c>
      <c r="D10" s="26">
        <f>IFERROR(VLOOKUP($F$6&amp;"_"&amp;$A10,Demand!A5:M205,7,0),"")</f>
        <v>9784379510</v>
      </c>
      <c r="E10" s="109">
        <f>IFERROR(VLOOKUP($F$6&amp;"_"&amp;$A10,Demand!A5:M205,8,0),"")</f>
        <v>57070100000090</v>
      </c>
      <c r="F10" s="26" t="str">
        <f>IFERROR(VLOOKUP($F$6&amp;"_"&amp;$A10,Demand!A5:M205,9,0),"")</f>
        <v>SBIN0032012</v>
      </c>
      <c r="G10" s="26" t="str">
        <f>IFERROR(VLOOKUP($F$6&amp;"_"&amp;$A10,Demand!A5:M205,10,0),"")</f>
        <v>122/28.12.2022</v>
      </c>
      <c r="H10" s="26">
        <f>IFERROR(VLOOKUP($F$6&amp;"_"&amp;$A10,Demand!A5:M205,11,0),"")</f>
        <v>15000</v>
      </c>
      <c r="I10" s="26" t="str">
        <f>IFERROR(VLOOKUP($F$6&amp;"_"&amp;$A10,Demand!A5:M205,5,0),"")</f>
        <v>CSG ELE.GRANT</v>
      </c>
      <c r="K10" t="str">
        <f>MASTER!C8</f>
        <v>GOVT UPPER PRIMARY SCHOOL, KANWARPURA</v>
      </c>
      <c r="L10" s="184"/>
      <c r="M10" s="184"/>
      <c r="N10" s="184"/>
      <c r="O10" s="184"/>
    </row>
    <row r="11" spans="1:15" ht="36.75" customHeight="1">
      <c r="A11">
        <v>3</v>
      </c>
      <c r="B11" s="24" t="str">
        <f>IF(C11="","",ROWS($C$9:C11))</f>
        <v/>
      </c>
      <c r="C11" s="26" t="str">
        <f>IFERROR(VLOOKUP($F$6&amp;"_"&amp;$A11,Demand!A6:M206,6,0),"")</f>
        <v/>
      </c>
      <c r="D11" s="26" t="str">
        <f>IFERROR(VLOOKUP($F$6&amp;"_"&amp;$A11,Demand!A6:M206,7,0),"")</f>
        <v/>
      </c>
      <c r="E11" s="109" t="str">
        <f>IFERROR(VLOOKUP($F$6&amp;"_"&amp;$A11,Demand!A6:M206,8,0),"")</f>
        <v/>
      </c>
      <c r="F11" s="26" t="str">
        <f>IFERROR(VLOOKUP($F$6&amp;"_"&amp;$A11,Demand!A6:M206,9,0),"")</f>
        <v/>
      </c>
      <c r="G11" s="26" t="str">
        <f>IFERROR(VLOOKUP($F$6&amp;"_"&amp;$A11,Demand!A6:M206,10,0),"")</f>
        <v/>
      </c>
      <c r="H11" s="26" t="str">
        <f>IFERROR(VLOOKUP($F$6&amp;"_"&amp;$A11,Demand!A6:M206,11,0),"")</f>
        <v/>
      </c>
      <c r="I11" s="26" t="str">
        <f>IFERROR(VLOOKUP($F$6&amp;"_"&amp;$A11,Demand!A6:M206,5,0),"")</f>
        <v/>
      </c>
      <c r="K11" t="str">
        <f>MASTER!C9</f>
        <v>GOVT UPPER PRIMARY SCHOOL, AMERT KHEDI</v>
      </c>
      <c r="L11" s="184"/>
      <c r="M11" s="184"/>
      <c r="N11" s="184"/>
      <c r="O11" s="184"/>
    </row>
    <row r="12" spans="1:15" ht="36.75" customHeight="1">
      <c r="A12">
        <v>4</v>
      </c>
      <c r="B12" s="24" t="str">
        <f>IF(C12="","",ROWS($C$9:C12))</f>
        <v/>
      </c>
      <c r="C12" s="26" t="str">
        <f>IFERROR(VLOOKUP($F$6&amp;"_"&amp;$A12,Demand!A7:M207,6,0),"")</f>
        <v/>
      </c>
      <c r="D12" s="26" t="str">
        <f>IFERROR(VLOOKUP($F$6&amp;"_"&amp;$A12,Demand!A7:M207,7,0),"")</f>
        <v/>
      </c>
      <c r="E12" s="109" t="str">
        <f>IFERROR(VLOOKUP($F$6&amp;"_"&amp;$A12,Demand!A7:M207,8,0),"")</f>
        <v/>
      </c>
      <c r="F12" s="26" t="str">
        <f>IFERROR(VLOOKUP($F$6&amp;"_"&amp;$A12,Demand!A7:M207,9,0),"")</f>
        <v/>
      </c>
      <c r="G12" s="26" t="str">
        <f>IFERROR(VLOOKUP($F$6&amp;"_"&amp;$A12,Demand!A7:M207,10,0),"")</f>
        <v/>
      </c>
      <c r="H12" s="26" t="str">
        <f>IFERROR(VLOOKUP($F$6&amp;"_"&amp;$A12,Demand!A7:M207,11,0),"")</f>
        <v/>
      </c>
      <c r="I12" s="26" t="str">
        <f>IFERROR(VLOOKUP($F$6&amp;"_"&amp;$A12,Demand!A7:M207,5,0),"")</f>
        <v/>
      </c>
      <c r="K12" t="str">
        <f>MASTER!C10</f>
        <v>GOVT UPPER PRIMARY SCHOOL, HANUMAT KHEDA</v>
      </c>
      <c r="L12" s="184"/>
      <c r="M12" s="184"/>
      <c r="N12" s="184"/>
      <c r="O12" s="184"/>
    </row>
    <row r="13" spans="1:15" ht="36.75" customHeight="1">
      <c r="A13">
        <v>5</v>
      </c>
      <c r="B13" s="24" t="str">
        <f>IF(C13="","",ROWS($C$9:C13))</f>
        <v/>
      </c>
      <c r="C13" s="26" t="str">
        <f>IFERROR(VLOOKUP($F$6&amp;"_"&amp;$A13,Demand!A8:M208,6,0),"")</f>
        <v/>
      </c>
      <c r="D13" s="26" t="str">
        <f>IFERROR(VLOOKUP($F$6&amp;"_"&amp;$A13,Demand!A8:M208,7,0),"")</f>
        <v/>
      </c>
      <c r="E13" s="109" t="str">
        <f>IFERROR(VLOOKUP($F$6&amp;"_"&amp;$A13,Demand!A8:M208,8,0),"")</f>
        <v/>
      </c>
      <c r="F13" s="26" t="str">
        <f>IFERROR(VLOOKUP($F$6&amp;"_"&amp;$A13,Demand!A8:M208,9,0),"")</f>
        <v/>
      </c>
      <c r="G13" s="26" t="str">
        <f>IFERROR(VLOOKUP($F$6&amp;"_"&amp;$A13,Demand!A8:M208,10,0),"")</f>
        <v/>
      </c>
      <c r="H13" s="26" t="str">
        <f>IFERROR(VLOOKUP($F$6&amp;"_"&amp;$A13,Demand!A8:M208,11,0),"")</f>
        <v/>
      </c>
      <c r="I13" s="26" t="str">
        <f>IFERROR(VLOOKUP($F$6&amp;"_"&amp;$A13,Demand!A8:M208,5,0),"")</f>
        <v/>
      </c>
      <c r="K13" t="str">
        <f>MASTER!C11</f>
        <v>GOVT UPPER PRIMARY SCHOOL, SODALHEDI</v>
      </c>
      <c r="L13" s="184"/>
      <c r="M13" s="184"/>
      <c r="N13" s="184"/>
      <c r="O13" s="184"/>
    </row>
    <row r="14" spans="1:15" ht="36.75" customHeight="1">
      <c r="A14">
        <v>6</v>
      </c>
      <c r="B14" s="24" t="str">
        <f>IF(C14="","",ROWS($C$9:C14))</f>
        <v/>
      </c>
      <c r="C14" s="26" t="str">
        <f>IFERROR(VLOOKUP($F$6&amp;"_"&amp;$A14,Demand!A9:M209,6,0),"")</f>
        <v/>
      </c>
      <c r="D14" s="26" t="str">
        <f>IFERROR(VLOOKUP($F$6&amp;"_"&amp;$A14,Demand!A9:M209,7,0),"")</f>
        <v/>
      </c>
      <c r="E14" s="109" t="str">
        <f>IFERROR(VLOOKUP($F$6&amp;"_"&amp;$A14,Demand!A9:M209,8,0),"")</f>
        <v/>
      </c>
      <c r="F14" s="26" t="str">
        <f>IFERROR(VLOOKUP($F$6&amp;"_"&amp;$A14,Demand!A9:M209,9,0),"")</f>
        <v/>
      </c>
      <c r="G14" s="26" t="str">
        <f>IFERROR(VLOOKUP($F$6&amp;"_"&amp;$A14,Demand!A9:M209,10,0),"")</f>
        <v/>
      </c>
      <c r="H14" s="26" t="str">
        <f>IFERROR(VLOOKUP($F$6&amp;"_"&amp;$A14,Demand!A9:M209,11,0),"")</f>
        <v/>
      </c>
      <c r="I14" s="26" t="str">
        <f>IFERROR(VLOOKUP($F$6&amp;"_"&amp;$A14,Demand!A9:M209,5,0),"")</f>
        <v/>
      </c>
      <c r="K14" t="str">
        <f>MASTER!C12</f>
        <v>GOVT UPPER PRIMARY SCHOOL, SALPUR</v>
      </c>
      <c r="L14" s="184"/>
      <c r="M14" s="184"/>
      <c r="N14" s="184"/>
      <c r="O14" s="184"/>
    </row>
    <row r="15" spans="1:15" ht="36.75" customHeight="1">
      <c r="A15">
        <v>7</v>
      </c>
      <c r="B15" s="24" t="str">
        <f>IF(C15="","",ROWS($C$9:C15))</f>
        <v/>
      </c>
      <c r="C15" s="26" t="str">
        <f>IFERROR(VLOOKUP($F$6&amp;"_"&amp;$A15,Demand!A10:M210,6,0),"")</f>
        <v/>
      </c>
      <c r="D15" s="26" t="str">
        <f>IFERROR(VLOOKUP($F$6&amp;"_"&amp;$A15,Demand!A10:M210,7,0),"")</f>
        <v/>
      </c>
      <c r="E15" s="109" t="str">
        <f>IFERROR(VLOOKUP($F$6&amp;"_"&amp;$A15,Demand!A10:M210,8,0),"")</f>
        <v/>
      </c>
      <c r="F15" s="26" t="str">
        <f>IFERROR(VLOOKUP($F$6&amp;"_"&amp;$A15,Demand!A10:M210,9,0),"")</f>
        <v/>
      </c>
      <c r="G15" s="26" t="str">
        <f>IFERROR(VLOOKUP($F$6&amp;"_"&amp;$A15,Demand!A10:M210,10,0),"")</f>
        <v/>
      </c>
      <c r="H15" s="26" t="str">
        <f>IFERROR(VLOOKUP($F$6&amp;"_"&amp;$A15,Demand!A10:M210,11,0),"")</f>
        <v/>
      </c>
      <c r="I15" s="26" t="str">
        <f>IFERROR(VLOOKUP($F$6&amp;"_"&amp;$A15,Demand!A10:M210,5,0),"")</f>
        <v/>
      </c>
      <c r="K15" t="str">
        <f>MASTER!C13</f>
        <v>MAA BADI DAY CARE CENTER, SALPURA</v>
      </c>
      <c r="L15" s="184"/>
      <c r="M15" s="184"/>
      <c r="N15" s="184"/>
      <c r="O15" s="184"/>
    </row>
    <row r="16" spans="1:15" ht="36.75" customHeight="1">
      <c r="A16">
        <v>8</v>
      </c>
      <c r="B16" s="24" t="str">
        <f>IF(C16="","",ROWS($C$9:C16))</f>
        <v/>
      </c>
      <c r="C16" s="26" t="str">
        <f>IFERROR(VLOOKUP($F$6&amp;"_"&amp;$A16,Demand!A11:M211,6,0),"")</f>
        <v/>
      </c>
      <c r="D16" s="26" t="str">
        <f>IFERROR(VLOOKUP($F$6&amp;"_"&amp;$A16,Demand!A11:M211,7,0),"")</f>
        <v/>
      </c>
      <c r="E16" s="109" t="str">
        <f>IFERROR(VLOOKUP($F$6&amp;"_"&amp;$A16,Demand!A11:M211,8,0),"")</f>
        <v/>
      </c>
      <c r="F16" s="26" t="str">
        <f>IFERROR(VLOOKUP($F$6&amp;"_"&amp;$A16,Demand!A11:M211,9,0),"")</f>
        <v/>
      </c>
      <c r="G16" s="26" t="str">
        <f>IFERROR(VLOOKUP($F$6&amp;"_"&amp;$A16,Demand!A11:M211,10,0),"")</f>
        <v/>
      </c>
      <c r="H16" s="26" t="str">
        <f>IFERROR(VLOOKUP($F$6&amp;"_"&amp;$A16,Demand!A11:M211,11,0),"")</f>
        <v/>
      </c>
      <c r="I16" s="26" t="str">
        <f>IFERROR(VLOOKUP($F$6&amp;"_"&amp;$A16,Demand!A11:M211,5,0),"")</f>
        <v/>
      </c>
      <c r="K16">
        <f>MASTER!C14</f>
        <v>0</v>
      </c>
      <c r="L16" s="184"/>
      <c r="M16" s="184"/>
      <c r="N16" s="184"/>
      <c r="O16" s="184"/>
    </row>
    <row r="17" spans="1:15" ht="36.75" customHeight="1">
      <c r="A17">
        <v>9</v>
      </c>
      <c r="B17" s="24" t="str">
        <f>IF(C17="","",ROWS($C$9:C17))</f>
        <v/>
      </c>
      <c r="C17" s="26" t="str">
        <f>IFERROR(VLOOKUP($F$6&amp;"_"&amp;$A17,Demand!A12:M212,6,0),"")</f>
        <v/>
      </c>
      <c r="D17" s="26" t="str">
        <f>IFERROR(VLOOKUP($F$6&amp;"_"&amp;$A17,Demand!A12:M212,7,0),"")</f>
        <v/>
      </c>
      <c r="E17" s="109" t="str">
        <f>IFERROR(VLOOKUP($F$6&amp;"_"&amp;$A17,Demand!A12:M212,8,0),"")</f>
        <v/>
      </c>
      <c r="F17" s="26" t="str">
        <f>IFERROR(VLOOKUP($F$6&amp;"_"&amp;$A17,Demand!A12:M212,9,0),"")</f>
        <v/>
      </c>
      <c r="G17" s="26" t="str">
        <f>IFERROR(VLOOKUP($F$6&amp;"_"&amp;$A17,Demand!A12:M212,10,0),"")</f>
        <v/>
      </c>
      <c r="H17" s="26" t="str">
        <f>IFERROR(VLOOKUP($F$6&amp;"_"&amp;$A17,Demand!A12:M212,11,0),"")</f>
        <v/>
      </c>
      <c r="I17" s="26" t="str">
        <f>IFERROR(VLOOKUP($F$6&amp;"_"&amp;$A17,Demand!A12:M212,5,0),"")</f>
        <v/>
      </c>
      <c r="K17">
        <f>MASTER!C15</f>
        <v>0</v>
      </c>
      <c r="L17" s="184"/>
      <c r="M17" s="184"/>
      <c r="N17" s="184"/>
      <c r="O17" s="184"/>
    </row>
    <row r="18" spans="1:15" ht="36.75" customHeight="1">
      <c r="A18">
        <v>10</v>
      </c>
      <c r="B18" s="24" t="str">
        <f>IF(C18="","",ROWS($C$9:C18))</f>
        <v/>
      </c>
      <c r="C18" s="26" t="str">
        <f>IFERROR(VLOOKUP($F$6&amp;"_"&amp;$A18,Demand!A13:M213,6,0),"")</f>
        <v/>
      </c>
      <c r="D18" s="26" t="str">
        <f>IFERROR(VLOOKUP($F$6&amp;"_"&amp;$A18,Demand!A13:M213,7,0),"")</f>
        <v/>
      </c>
      <c r="E18" s="109" t="str">
        <f>IFERROR(VLOOKUP($F$6&amp;"_"&amp;$A18,Demand!A13:M213,8,0),"")</f>
        <v/>
      </c>
      <c r="F18" s="26" t="str">
        <f>IFERROR(VLOOKUP($F$6&amp;"_"&amp;$A18,Demand!A13:M213,9,0),"")</f>
        <v/>
      </c>
      <c r="G18" s="26" t="str">
        <f>IFERROR(VLOOKUP($F$6&amp;"_"&amp;$A18,Demand!A13:M213,10,0),"")</f>
        <v/>
      </c>
      <c r="H18" s="26" t="str">
        <f>IFERROR(VLOOKUP($F$6&amp;"_"&amp;$A18,Demand!A13:M213,11,0),"")</f>
        <v/>
      </c>
      <c r="I18" s="26" t="str">
        <f>IFERROR(VLOOKUP($F$6&amp;"_"&amp;$A18,Demand!A13:M213,5,0),"")</f>
        <v/>
      </c>
      <c r="K18">
        <f>MASTER!C16</f>
        <v>0</v>
      </c>
      <c r="L18" s="184"/>
      <c r="M18" s="184"/>
      <c r="N18" s="184"/>
      <c r="O18" s="184"/>
    </row>
    <row r="19" spans="1:15" ht="36.75" customHeight="1">
      <c r="A19">
        <v>11</v>
      </c>
      <c r="B19" s="24" t="str">
        <f>IF(C19="","",ROWS($C$9:C19))</f>
        <v/>
      </c>
      <c r="C19" s="26" t="str">
        <f>IFERROR(VLOOKUP($F$6&amp;"_"&amp;$A19,Demand!A14:M214,6,0),"")</f>
        <v/>
      </c>
      <c r="D19" s="26" t="str">
        <f>IFERROR(VLOOKUP($F$6&amp;"_"&amp;$A19,Demand!A14:M214,7,0),"")</f>
        <v/>
      </c>
      <c r="E19" s="109" t="str">
        <f>IFERROR(VLOOKUP($F$6&amp;"_"&amp;$A19,Demand!A14:M214,8,0),"")</f>
        <v/>
      </c>
      <c r="F19" s="26" t="str">
        <f>IFERROR(VLOOKUP($F$6&amp;"_"&amp;$A19,Demand!A14:M214,9,0),"")</f>
        <v/>
      </c>
      <c r="G19" s="26" t="str">
        <f>IFERROR(VLOOKUP($F$6&amp;"_"&amp;$A19,Demand!A14:M214,10,0),"")</f>
        <v/>
      </c>
      <c r="H19" s="26" t="str">
        <f>IFERROR(VLOOKUP($F$6&amp;"_"&amp;$A19,Demand!A14:M214,11,0),"")</f>
        <v/>
      </c>
      <c r="I19" s="26" t="str">
        <f>IFERROR(VLOOKUP($F$6&amp;"_"&amp;$A19,Demand!A14:M214,5,0),"")</f>
        <v/>
      </c>
      <c r="K19">
        <f>MASTER!C17</f>
        <v>0</v>
      </c>
      <c r="L19" s="184"/>
      <c r="M19" s="184"/>
      <c r="N19" s="184"/>
      <c r="O19" s="184"/>
    </row>
    <row r="20" spans="1:15" ht="36.75" customHeight="1">
      <c r="A20">
        <v>12</v>
      </c>
      <c r="B20" s="24" t="str">
        <f>IF(C20="","",ROWS($C$9:C20))</f>
        <v/>
      </c>
      <c r="C20" s="26" t="str">
        <f>IFERROR(VLOOKUP($F$6&amp;"_"&amp;$A20,Demand!A15:M215,6,0),"")</f>
        <v/>
      </c>
      <c r="D20" s="26" t="str">
        <f>IFERROR(VLOOKUP($F$6&amp;"_"&amp;$A20,Demand!A15:M215,7,0),"")</f>
        <v/>
      </c>
      <c r="E20" s="109" t="str">
        <f>IFERROR(VLOOKUP($F$6&amp;"_"&amp;$A20,Demand!A15:M215,8,0),"")</f>
        <v/>
      </c>
      <c r="F20" s="26" t="str">
        <f>IFERROR(VLOOKUP($F$6&amp;"_"&amp;$A20,Demand!A15:M215,9,0),"")</f>
        <v/>
      </c>
      <c r="G20" s="26" t="str">
        <f>IFERROR(VLOOKUP($F$6&amp;"_"&amp;$A20,Demand!A15:M215,10,0),"")</f>
        <v/>
      </c>
      <c r="H20" s="26" t="str">
        <f>IFERROR(VLOOKUP($F$6&amp;"_"&amp;$A20,Demand!A15:M215,11,0),"")</f>
        <v/>
      </c>
      <c r="I20" s="26" t="str">
        <f>IFERROR(VLOOKUP($F$6&amp;"_"&amp;$A20,Demand!A15:M215,5,0),"")</f>
        <v/>
      </c>
      <c r="K20">
        <f>MASTER!C18</f>
        <v>0</v>
      </c>
      <c r="L20" s="184"/>
      <c r="M20" s="184"/>
      <c r="N20" s="184"/>
      <c r="O20" s="184"/>
    </row>
    <row r="21" spans="1:15" ht="36.75" customHeight="1">
      <c r="A21">
        <v>13</v>
      </c>
      <c r="B21" s="24" t="str">
        <f>IF(C21="","",ROWS($C$9:C21))</f>
        <v/>
      </c>
      <c r="C21" s="26" t="str">
        <f>IFERROR(VLOOKUP($F$6&amp;"_"&amp;$A21,Demand!A16:M216,6,0),"")</f>
        <v/>
      </c>
      <c r="D21" s="26" t="str">
        <f>IFERROR(VLOOKUP($F$6&amp;"_"&amp;$A21,Demand!A16:M216,7,0),"")</f>
        <v/>
      </c>
      <c r="E21" s="109" t="str">
        <f>IFERROR(VLOOKUP($F$6&amp;"_"&amp;$A21,Demand!A16:M216,8,0),"")</f>
        <v/>
      </c>
      <c r="F21" s="26" t="str">
        <f>IFERROR(VLOOKUP($F$6&amp;"_"&amp;$A21,Demand!A16:M216,9,0),"")</f>
        <v/>
      </c>
      <c r="G21" s="26" t="str">
        <f>IFERROR(VLOOKUP($F$6&amp;"_"&amp;$A21,Demand!A16:M216,10,0),"")</f>
        <v/>
      </c>
      <c r="H21" s="26" t="str">
        <f>IFERROR(VLOOKUP($F$6&amp;"_"&amp;$A21,Demand!A16:M216,11,0),"")</f>
        <v/>
      </c>
      <c r="I21" s="26" t="str">
        <f>IFERROR(VLOOKUP($F$6&amp;"_"&amp;$A21,Demand!A16:M216,5,0),"")</f>
        <v/>
      </c>
      <c r="K21">
        <f>MASTER!C19</f>
        <v>0</v>
      </c>
      <c r="L21" s="184"/>
      <c r="M21" s="184"/>
      <c r="N21" s="184"/>
      <c r="O21" s="184"/>
    </row>
    <row r="22" spans="1:15" ht="36.75" customHeight="1">
      <c r="A22">
        <v>14</v>
      </c>
      <c r="B22" s="24" t="str">
        <f>IF(C22="","",ROWS($C$9:C22))</f>
        <v/>
      </c>
      <c r="C22" s="26" t="str">
        <f>IFERROR(VLOOKUP($F$6&amp;"_"&amp;$A22,Demand!A17:M217,6,0),"")</f>
        <v/>
      </c>
      <c r="D22" s="26" t="str">
        <f>IFERROR(VLOOKUP($F$6&amp;"_"&amp;$A22,Demand!A17:M217,7,0),"")</f>
        <v/>
      </c>
      <c r="E22" s="109" t="str">
        <f>IFERROR(VLOOKUP($F$6&amp;"_"&amp;$A22,Demand!A17:M217,8,0),"")</f>
        <v/>
      </c>
      <c r="F22" s="26" t="str">
        <f>IFERROR(VLOOKUP($F$6&amp;"_"&amp;$A22,Demand!A17:M217,9,0),"")</f>
        <v/>
      </c>
      <c r="G22" s="26" t="str">
        <f>IFERROR(VLOOKUP($F$6&amp;"_"&amp;$A22,Demand!A17:M217,10,0),"")</f>
        <v/>
      </c>
      <c r="H22" s="26" t="str">
        <f>IFERROR(VLOOKUP($F$6&amp;"_"&amp;$A22,Demand!A17:M217,11,0),"")</f>
        <v/>
      </c>
      <c r="I22" s="26" t="str">
        <f>IFERROR(VLOOKUP($F$6&amp;"_"&amp;$A22,Demand!A17:M217,5,0),"")</f>
        <v/>
      </c>
      <c r="K22">
        <f>MASTER!C20</f>
        <v>0</v>
      </c>
      <c r="L22" s="184"/>
      <c r="M22" s="184"/>
      <c r="N22" s="184"/>
      <c r="O22" s="184"/>
    </row>
    <row r="23" spans="1:15" ht="36.75" customHeight="1">
      <c r="A23">
        <v>15</v>
      </c>
      <c r="B23" s="24" t="str">
        <f>IF(C23="","",ROWS($C$9:C23))</f>
        <v/>
      </c>
      <c r="C23" s="26" t="str">
        <f>IFERROR(VLOOKUP($F$6&amp;"_"&amp;$A23,Demand!A18:M218,6,0),"")</f>
        <v/>
      </c>
      <c r="D23" s="26" t="str">
        <f>IFERROR(VLOOKUP($F$6&amp;"_"&amp;$A23,Demand!A18:M218,7,0),"")</f>
        <v/>
      </c>
      <c r="E23" s="109" t="str">
        <f>IFERROR(VLOOKUP($F$6&amp;"_"&amp;$A23,Demand!A18:M218,8,0),"")</f>
        <v/>
      </c>
      <c r="F23" s="26" t="str">
        <f>IFERROR(VLOOKUP($F$6&amp;"_"&amp;$A23,Demand!A18:M218,9,0),"")</f>
        <v/>
      </c>
      <c r="G23" s="26" t="str">
        <f>IFERROR(VLOOKUP($F$6&amp;"_"&amp;$A23,Demand!A18:M218,10,0),"")</f>
        <v/>
      </c>
      <c r="H23" s="26" t="str">
        <f>IFERROR(VLOOKUP($F$6&amp;"_"&amp;$A23,Demand!A18:M218,11,0),"")</f>
        <v/>
      </c>
      <c r="I23" s="26" t="str">
        <f>IFERROR(VLOOKUP($F$6&amp;"_"&amp;$A23,Demand!A18:M218,5,0),"")</f>
        <v/>
      </c>
      <c r="K23">
        <f>MASTER!C21</f>
        <v>0</v>
      </c>
      <c r="L23" s="184"/>
      <c r="M23" s="184"/>
      <c r="N23" s="184"/>
      <c r="O23" s="184"/>
    </row>
    <row r="24" spans="1:15">
      <c r="K24">
        <f>MASTER!C22</f>
        <v>0</v>
      </c>
      <c r="L24" s="184"/>
      <c r="M24" s="184"/>
      <c r="N24" s="184"/>
      <c r="O24" s="184"/>
    </row>
    <row r="25" spans="1:15">
      <c r="K25">
        <f>MASTER!C23</f>
        <v>0</v>
      </c>
      <c r="L25" s="184"/>
      <c r="M25" s="184"/>
      <c r="N25" s="184"/>
      <c r="O25" s="184"/>
    </row>
    <row r="26" spans="1:15" ht="18.75">
      <c r="G26" s="183" t="s">
        <v>57</v>
      </c>
      <c r="H26" s="183"/>
      <c r="I26" s="183"/>
      <c r="K26">
        <f>MASTER!C24</f>
        <v>0</v>
      </c>
      <c r="L26" s="184"/>
      <c r="M26" s="184"/>
      <c r="N26" s="184"/>
      <c r="O26" s="184"/>
    </row>
    <row r="27" spans="1:15" ht="18.75">
      <c r="G27" s="183" t="str">
        <f>MASTER!C2</f>
        <v>jktdh; mPp ek/;fed fo|ky;] xksj/kuiqjk</v>
      </c>
      <c r="H27" s="183"/>
      <c r="I27" s="183"/>
      <c r="K27">
        <f>MASTER!C25</f>
        <v>0</v>
      </c>
      <c r="L27" s="184"/>
      <c r="M27" s="184"/>
      <c r="N27" s="184"/>
      <c r="O27" s="184"/>
    </row>
    <row r="28" spans="1:15" ht="18.75">
      <c r="G28" s="183" t="str">
        <f>CONCATENATE(MASTER!B3," ",MASTER!C3," ",MASTER!B4," ",MASTER!C4)</f>
        <v>CykWd vV# ftyk ckjka</v>
      </c>
      <c r="H28" s="183"/>
      <c r="I28" s="183"/>
      <c r="K28">
        <f>MASTER!C26</f>
        <v>0</v>
      </c>
      <c r="L28" s="184"/>
      <c r="M28" s="184"/>
      <c r="N28" s="184"/>
      <c r="O28" s="184"/>
    </row>
    <row r="29" spans="1:15">
      <c r="K29">
        <f>MASTER!C27</f>
        <v>0</v>
      </c>
      <c r="L29" s="184"/>
      <c r="M29" s="184"/>
      <c r="N29" s="184"/>
      <c r="O29" s="184"/>
    </row>
    <row r="30" spans="1:15">
      <c r="K30">
        <f>MASTER!C43</f>
        <v>0</v>
      </c>
      <c r="L30" s="184"/>
      <c r="M30" s="184"/>
      <c r="N30" s="184"/>
      <c r="O30" s="184"/>
    </row>
    <row r="31" spans="1:15" hidden="1">
      <c r="K31">
        <f>MASTER!C44</f>
        <v>0</v>
      </c>
    </row>
    <row r="32" spans="1:15" hidden="1">
      <c r="K32">
        <f>MASTER!C45</f>
        <v>0</v>
      </c>
    </row>
    <row r="33" spans="11:11" hidden="1">
      <c r="K33">
        <f>MASTER!C46</f>
        <v>0</v>
      </c>
    </row>
    <row r="34" spans="11:11" hidden="1">
      <c r="K34">
        <f>MASTER!C47</f>
        <v>0</v>
      </c>
    </row>
  </sheetData>
  <sheetProtection password="FC12" sheet="1" objects="1" scenarios="1" formatRows="0"/>
  <mergeCells count="11">
    <mergeCell ref="G28:I28"/>
    <mergeCell ref="L1:O30"/>
    <mergeCell ref="B7:I7"/>
    <mergeCell ref="B4:I4"/>
    <mergeCell ref="G26:I26"/>
    <mergeCell ref="G27:I27"/>
    <mergeCell ref="B1:I1"/>
    <mergeCell ref="B3:I3"/>
    <mergeCell ref="B5:I5"/>
    <mergeCell ref="B6:E6"/>
    <mergeCell ref="F6:I6"/>
  </mergeCells>
  <dataValidations count="1">
    <dataValidation type="list" allowBlank="1" showInputMessage="1" showErrorMessage="1" sqref="F6:I6">
      <formula1>$K$9:$K$34</formula1>
    </dataValidation>
  </dataValidations>
  <pageMargins left="0.52" right="0.61" top="0.33" bottom="0.75" header="0.3" footer="0.3"/>
  <pageSetup scale="70" orientation="portrait" verticalDpi="0" r:id="rId1"/>
  <headerFooter>
    <oddFooter>&amp;C&amp;"Arial Black,Regular"&amp;18RAJTEACHERS.NET</oddFooter>
  </headerFooter>
  <colBreaks count="1" manualBreakCount="1">
    <brk id="9" max="1048575" man="1"/>
  </colBreaks>
  <drawing r:id="rId2"/>
</worksheet>
</file>

<file path=xl/worksheets/sheet7.xml><?xml version="1.0" encoding="utf-8"?>
<worksheet xmlns="http://schemas.openxmlformats.org/spreadsheetml/2006/main" xmlns:r="http://schemas.openxmlformats.org/officeDocument/2006/relationships">
  <sheetPr>
    <tabColor rgb="FF002060"/>
  </sheetPr>
  <dimension ref="A1:AQ26"/>
  <sheetViews>
    <sheetView zoomScale="85" zoomScaleNormal="85" workbookViewId="0">
      <selection activeCell="Z26" sqref="Z26"/>
    </sheetView>
  </sheetViews>
  <sheetFormatPr defaultColWidth="9.140625" defaultRowHeight="15" zeroHeight="1"/>
  <cols>
    <col min="1" max="1" width="5.5703125" style="58" customWidth="1"/>
    <col min="2" max="2" width="34.42578125" style="58" customWidth="1"/>
    <col min="3" max="3" width="9.5703125" style="94" customWidth="1"/>
    <col min="4" max="4" width="9" style="94" customWidth="1"/>
    <col min="5" max="5" width="7.7109375" style="94" customWidth="1"/>
    <col min="6" max="6" width="9.7109375" style="94" customWidth="1"/>
    <col min="7" max="7" width="7.42578125" style="94" customWidth="1"/>
    <col min="8" max="8" width="9.85546875" style="94" customWidth="1"/>
    <col min="9" max="10" width="10.28515625" style="94" customWidth="1"/>
    <col min="11" max="11" width="8.85546875" style="94" customWidth="1"/>
    <col min="12" max="13" width="9.140625" style="94" customWidth="1"/>
    <col min="14" max="14" width="8.7109375" style="94" customWidth="1"/>
    <col min="15" max="15" width="14.28515625" style="94" customWidth="1"/>
    <col min="16" max="17" width="9.140625" style="94" customWidth="1"/>
    <col min="18" max="18" width="14.42578125" style="94" customWidth="1"/>
    <col min="19" max="19" width="12.5703125" style="94" customWidth="1"/>
    <col min="20" max="20" width="14.85546875" style="94" customWidth="1"/>
    <col min="21" max="21" width="15.28515625" style="94" customWidth="1"/>
    <col min="22" max="22" width="11.42578125" style="94" customWidth="1"/>
    <col min="23" max="42" width="8" style="94" customWidth="1"/>
    <col min="43" max="43" width="15.85546875" style="58" customWidth="1"/>
  </cols>
  <sheetData>
    <row r="1" spans="1:43" ht="27.75">
      <c r="A1" s="192" t="str">
        <f>CONCATENATE(MASTER!B2," ",MASTER!C2," ",MASTER!B3," ",MASTER!C3," ",MASTER!B4," ",MASTER!C4)</f>
        <v>dk;kZy; jktdh; mPp ek/;fed fo|ky;] xksj/kuiqjk CykWd vV# ftyk ckjka</v>
      </c>
      <c r="B1" s="193"/>
      <c r="C1" s="193"/>
      <c r="D1" s="193"/>
      <c r="E1" s="193"/>
      <c r="F1" s="193"/>
      <c r="G1" s="193"/>
      <c r="H1" s="193"/>
      <c r="I1" s="193"/>
      <c r="J1" s="193"/>
      <c r="K1" s="193"/>
      <c r="L1" s="193"/>
      <c r="M1" s="193"/>
      <c r="N1" s="193"/>
      <c r="O1" s="193"/>
      <c r="P1" s="193"/>
      <c r="Q1" s="193"/>
      <c r="R1" s="193"/>
      <c r="S1" s="193"/>
      <c r="T1" s="193"/>
      <c r="U1" s="193"/>
      <c r="V1" s="193"/>
      <c r="W1" s="193"/>
      <c r="X1" s="193"/>
      <c r="Y1" s="193"/>
      <c r="Z1" s="193"/>
      <c r="AA1" s="193"/>
      <c r="AB1" s="193"/>
      <c r="AC1" s="193"/>
      <c r="AD1" s="193"/>
      <c r="AE1" s="193"/>
      <c r="AF1" s="193"/>
      <c r="AG1" s="193"/>
      <c r="AH1" s="193"/>
      <c r="AI1" s="193"/>
      <c r="AJ1" s="193"/>
      <c r="AK1" s="193"/>
      <c r="AL1" s="193"/>
      <c r="AM1" s="193"/>
      <c r="AN1" s="193"/>
      <c r="AO1" s="193"/>
      <c r="AP1" s="193"/>
      <c r="AQ1" s="194"/>
    </row>
    <row r="2" spans="1:43" ht="26.25" customHeight="1">
      <c r="A2" s="197" t="s">
        <v>91</v>
      </c>
      <c r="B2" s="198"/>
      <c r="C2" s="198"/>
      <c r="D2" s="198"/>
      <c r="E2" s="198"/>
      <c r="F2" s="198"/>
      <c r="G2" s="198"/>
      <c r="H2" s="198"/>
      <c r="I2" s="198"/>
      <c r="J2" s="198"/>
      <c r="K2" s="198"/>
      <c r="L2" s="198"/>
      <c r="M2" s="198"/>
      <c r="N2" s="198"/>
      <c r="O2" s="198"/>
      <c r="P2" s="198"/>
      <c r="Q2" s="198"/>
      <c r="R2" s="198"/>
      <c r="S2" s="198"/>
      <c r="T2" s="198"/>
      <c r="U2" s="198"/>
      <c r="V2" s="198"/>
      <c r="W2" s="198"/>
      <c r="X2" s="198"/>
      <c r="Y2" s="198"/>
      <c r="Z2" s="198"/>
      <c r="AA2" s="198"/>
      <c r="AB2" s="198"/>
      <c r="AC2" s="198"/>
      <c r="AD2" s="198"/>
      <c r="AE2" s="198"/>
      <c r="AF2" s="198"/>
      <c r="AG2" s="198"/>
      <c r="AH2" s="198"/>
      <c r="AI2" s="198"/>
      <c r="AJ2" s="198"/>
      <c r="AK2" s="198"/>
      <c r="AL2" s="198"/>
      <c r="AM2" s="198"/>
      <c r="AN2" s="198"/>
      <c r="AO2" s="198"/>
      <c r="AP2" s="198"/>
      <c r="AQ2" s="199"/>
    </row>
    <row r="3" spans="1:43" ht="26.25" customHeight="1">
      <c r="A3" s="200" t="s">
        <v>92</v>
      </c>
      <c r="B3" s="201"/>
      <c r="C3" s="195" t="s">
        <v>46</v>
      </c>
      <c r="D3" s="195"/>
      <c r="E3" s="195"/>
      <c r="F3" s="195"/>
      <c r="G3" s="195"/>
      <c r="H3" s="195"/>
      <c r="I3" s="195"/>
      <c r="J3" s="195"/>
      <c r="K3" s="195"/>
      <c r="L3" s="195"/>
      <c r="M3" s="195"/>
      <c r="N3" s="195"/>
      <c r="O3" s="195"/>
      <c r="P3" s="195"/>
      <c r="Q3" s="195"/>
      <c r="R3" s="195"/>
      <c r="S3" s="195"/>
      <c r="T3" s="195"/>
      <c r="U3" s="195"/>
      <c r="V3" s="195"/>
      <c r="W3" s="195"/>
      <c r="X3" s="195"/>
      <c r="Y3" s="195"/>
      <c r="Z3" s="195"/>
      <c r="AA3" s="195"/>
      <c r="AB3" s="195"/>
      <c r="AC3" s="195"/>
      <c r="AD3" s="195"/>
      <c r="AE3" s="195"/>
      <c r="AF3" s="195"/>
      <c r="AG3" s="195"/>
      <c r="AH3" s="195"/>
      <c r="AI3" s="195"/>
      <c r="AJ3" s="195"/>
      <c r="AK3" s="195"/>
      <c r="AL3" s="195"/>
      <c r="AM3" s="195"/>
      <c r="AN3" s="195"/>
      <c r="AO3" s="195"/>
      <c r="AP3" s="195"/>
      <c r="AQ3" s="195"/>
    </row>
    <row r="4" spans="1:43" s="7" customFormat="1" ht="69.75" customHeight="1">
      <c r="A4" s="202"/>
      <c r="B4" s="203"/>
      <c r="C4" s="26" t="str">
        <f>MASTER!H8</f>
        <v>CSG SEC. GRANT</v>
      </c>
      <c r="D4" s="26" t="str">
        <f>MASTER!H9</f>
        <v>CSG ELE.GRANT</v>
      </c>
      <c r="E4" s="26" t="str">
        <f>MASTER!H10</f>
        <v>CRC GRANT</v>
      </c>
      <c r="F4" s="42" t="str">
        <f>MASTER!H11</f>
        <v>MEETING AND TA GRANT</v>
      </c>
      <c r="G4" s="42" t="str">
        <f>MASTER!H12</f>
        <v>TLM GRANT</v>
      </c>
      <c r="H4" s="42" t="str">
        <f>MASTER!H13</f>
        <v>MOBILITY SPOT GRANT</v>
      </c>
      <c r="I4" s="42" t="str">
        <f>MASTER!H14</f>
        <v>SEONDARY SPORTS GRANT</v>
      </c>
      <c r="J4" s="42" t="str">
        <f>MASTER!H15</f>
        <v>ELEMENTRY SPORTS GRANT</v>
      </c>
      <c r="K4" s="42" t="str">
        <f>MASTER!H16</f>
        <v>PEEO OLYMPIC GRANT</v>
      </c>
      <c r="L4" s="42" t="str">
        <f>MASTER!H17</f>
        <v>SAMUDAYIK JAGRATI</v>
      </c>
      <c r="M4" s="42" t="str">
        <f>MASTER!H18</f>
        <v>APNI LADO GRANT</v>
      </c>
      <c r="N4" s="42" t="str">
        <f>MASTER!H19</f>
        <v>BAAL SAMAROH</v>
      </c>
      <c r="O4" s="42" t="str">
        <f>MASTER!H20</f>
        <v>SPORT FOR MODAL GREEN SCHOOL GRANT</v>
      </c>
      <c r="P4" s="42" t="str">
        <f>MASTER!H21</f>
        <v>SAMAGRA VIKAS EVAM PARYAVARAN</v>
      </c>
      <c r="Q4" s="42" t="str">
        <f>MASTER!H22</f>
        <v>VOULENTERS TRAINING</v>
      </c>
      <c r="R4" s="42" t="str">
        <f>MASTER!H23</f>
        <v>EK BHARAT SURAKSHIT BHARAT ACTIVITY</v>
      </c>
      <c r="S4" s="42" t="str">
        <f>MASTER!H24</f>
        <v>GENDOR ACTIVITY KISHORI MELA</v>
      </c>
      <c r="T4" s="42" t="str">
        <f>MASTER!H25</f>
        <v>GENDOR ACTIVITY SURKSHA AVAM DIGITAL LEARNING</v>
      </c>
      <c r="U4" s="42" t="str">
        <f>MASTER!H26</f>
        <v>GENDOR ACTIVITY VIDHYALAY EVAM VATAVARAN</v>
      </c>
      <c r="V4" s="42" t="str">
        <f>MASTER!H27</f>
        <v>VOCATIONAL EDUCATION</v>
      </c>
      <c r="W4" s="42">
        <f>MASTER!H28</f>
        <v>0</v>
      </c>
      <c r="X4" s="42">
        <f>MASTER!H29</f>
        <v>0</v>
      </c>
      <c r="Y4" s="42">
        <f>MASTER!H30</f>
        <v>0</v>
      </c>
      <c r="Z4" s="42">
        <f>MASTER!H31</f>
        <v>0</v>
      </c>
      <c r="AA4" s="42">
        <f>MASTER!H32</f>
        <v>0</v>
      </c>
      <c r="AB4" s="42">
        <f>MASTER!H33</f>
        <v>0</v>
      </c>
      <c r="AC4" s="42">
        <f>MASTER!H34</f>
        <v>0</v>
      </c>
      <c r="AD4" s="42">
        <f>MASTER!H35</f>
        <v>0</v>
      </c>
      <c r="AE4" s="42">
        <f>MASTER!H36</f>
        <v>0</v>
      </c>
      <c r="AF4" s="42">
        <f>MASTER!H37</f>
        <v>0</v>
      </c>
      <c r="AG4" s="42">
        <f>MASTER!H38</f>
        <v>0</v>
      </c>
      <c r="AH4" s="42">
        <f>MASTER!H39</f>
        <v>0</v>
      </c>
      <c r="AI4" s="42">
        <f>MASTER!H40</f>
        <v>0</v>
      </c>
      <c r="AJ4" s="42">
        <f>MASTER!H41</f>
        <v>0</v>
      </c>
      <c r="AK4" s="42">
        <f>MASTER!H42</f>
        <v>0</v>
      </c>
      <c r="AL4" s="42">
        <f>MASTER!H43</f>
        <v>0</v>
      </c>
      <c r="AM4" s="42">
        <f>MASTER!H44</f>
        <v>0</v>
      </c>
      <c r="AN4" s="42">
        <f>MASTER!H45</f>
        <v>0</v>
      </c>
      <c r="AO4" s="42">
        <f>MASTER!H46</f>
        <v>0</v>
      </c>
      <c r="AP4" s="42">
        <f>MASTER!H47</f>
        <v>0</v>
      </c>
      <c r="AQ4" s="43" t="s">
        <v>36</v>
      </c>
    </row>
    <row r="5" spans="1:43" s="7" customFormat="1" ht="33" customHeight="1">
      <c r="A5" s="204" t="s">
        <v>93</v>
      </c>
      <c r="B5" s="205"/>
      <c r="C5" s="26">
        <f>'RECEIVED AMOUNT '!C25</f>
        <v>50000</v>
      </c>
      <c r="D5" s="26">
        <f>'RECEIVED AMOUNT '!D25</f>
        <v>90000</v>
      </c>
      <c r="E5" s="26">
        <f>'RECEIVED AMOUNT '!E25</f>
        <v>15000</v>
      </c>
      <c r="F5" s="26">
        <f>'RECEIVED AMOUNT '!F25</f>
        <v>5000</v>
      </c>
      <c r="G5" s="26">
        <f>'RECEIVED AMOUNT '!G25</f>
        <v>1000</v>
      </c>
      <c r="H5" s="26">
        <f>'RECEIVED AMOUNT '!H25</f>
        <v>1000</v>
      </c>
      <c r="I5" s="26">
        <f>'RECEIVED AMOUNT '!I25</f>
        <v>25000</v>
      </c>
      <c r="J5" s="26">
        <f>'RECEIVED AMOUNT '!J25</f>
        <v>50000</v>
      </c>
      <c r="K5" s="26">
        <f>'RECEIVED AMOUNT '!K25</f>
        <v>9150</v>
      </c>
      <c r="L5" s="26">
        <f>'RECEIVED AMOUNT '!L25</f>
        <v>2100</v>
      </c>
      <c r="M5" s="26">
        <f>'RECEIVED AMOUNT '!M25</f>
        <v>1400</v>
      </c>
      <c r="N5" s="26">
        <f>'RECEIVED AMOUNT '!N25</f>
        <v>1400</v>
      </c>
      <c r="O5" s="26">
        <f>'RECEIVED AMOUNT '!O25</f>
        <v>0</v>
      </c>
      <c r="P5" s="26">
        <f>'RECEIVED AMOUNT '!P25</f>
        <v>55000</v>
      </c>
      <c r="Q5" s="26">
        <f>'RECEIVED AMOUNT '!Q25</f>
        <v>4480</v>
      </c>
      <c r="R5" s="26">
        <f>'RECEIVED AMOUNT '!R25</f>
        <v>3000</v>
      </c>
      <c r="S5" s="26">
        <f>'RECEIVED AMOUNT '!S25</f>
        <v>4500</v>
      </c>
      <c r="T5" s="26">
        <f>'RECEIVED AMOUNT '!T25</f>
        <v>3500</v>
      </c>
      <c r="U5" s="26">
        <f>'RECEIVED AMOUNT '!U25</f>
        <v>7000</v>
      </c>
      <c r="V5" s="26">
        <f>'RECEIVED AMOUNT '!V25</f>
        <v>0</v>
      </c>
      <c r="W5" s="26"/>
      <c r="X5" s="26"/>
      <c r="Y5" s="26"/>
      <c r="Z5" s="26"/>
      <c r="AA5" s="26"/>
      <c r="AB5" s="26"/>
      <c r="AC5" s="26"/>
      <c r="AD5" s="26"/>
      <c r="AE5" s="26"/>
      <c r="AF5" s="26"/>
      <c r="AG5" s="26"/>
      <c r="AH5" s="26"/>
      <c r="AI5" s="26"/>
      <c r="AJ5" s="26"/>
      <c r="AK5" s="26"/>
      <c r="AL5" s="26"/>
      <c r="AM5" s="26"/>
      <c r="AN5" s="26"/>
      <c r="AO5" s="26"/>
      <c r="AP5" s="26"/>
      <c r="AQ5" s="24">
        <f>SUM(C5:Y5)</f>
        <v>328530</v>
      </c>
    </row>
    <row r="6" spans="1:43" s="7" customFormat="1" ht="33" customHeight="1">
      <c r="A6" s="204" t="s">
        <v>94</v>
      </c>
      <c r="B6" s="205"/>
      <c r="C6" s="26">
        <f>C26</f>
        <v>50000</v>
      </c>
      <c r="D6" s="26">
        <f>D26</f>
        <v>90000</v>
      </c>
      <c r="E6" s="26">
        <f>E26</f>
        <v>15000</v>
      </c>
      <c r="F6" s="26">
        <f>F26</f>
        <v>5000</v>
      </c>
      <c r="G6" s="26">
        <f>G26</f>
        <v>1000</v>
      </c>
      <c r="H6" s="26">
        <f>H26</f>
        <v>1000</v>
      </c>
      <c r="I6" s="26">
        <f>I26</f>
        <v>25000</v>
      </c>
      <c r="J6" s="26">
        <f>J26</f>
        <v>50000</v>
      </c>
      <c r="K6" s="26">
        <f>K26</f>
        <v>9150</v>
      </c>
      <c r="L6" s="26">
        <f>L26</f>
        <v>2100</v>
      </c>
      <c r="M6" s="26">
        <f>M26</f>
        <v>1400</v>
      </c>
      <c r="N6" s="26">
        <f>N26</f>
        <v>1400</v>
      </c>
      <c r="O6" s="26">
        <f>O26</f>
        <v>0</v>
      </c>
      <c r="P6" s="26">
        <f>P26</f>
        <v>55000</v>
      </c>
      <c r="Q6" s="26">
        <f>Q26</f>
        <v>4480</v>
      </c>
      <c r="R6" s="26">
        <f>R26</f>
        <v>3000</v>
      </c>
      <c r="S6" s="26">
        <f>S26</f>
        <v>4500</v>
      </c>
      <c r="T6" s="26">
        <f>T26</f>
        <v>3500</v>
      </c>
      <c r="U6" s="26">
        <f>U26</f>
        <v>7000</v>
      </c>
      <c r="V6" s="26">
        <f>V26</f>
        <v>0</v>
      </c>
      <c r="W6" s="26"/>
      <c r="X6" s="26"/>
      <c r="Y6" s="26"/>
      <c r="Z6" s="26"/>
      <c r="AA6" s="26"/>
      <c r="AB6" s="26"/>
      <c r="AC6" s="26"/>
      <c r="AD6" s="26"/>
      <c r="AE6" s="26"/>
      <c r="AF6" s="26"/>
      <c r="AG6" s="26"/>
      <c r="AH6" s="26"/>
      <c r="AI6" s="26"/>
      <c r="AJ6" s="26"/>
      <c r="AK6" s="26"/>
      <c r="AL6" s="26"/>
      <c r="AM6" s="26"/>
      <c r="AN6" s="26"/>
      <c r="AO6" s="26"/>
      <c r="AP6" s="26"/>
      <c r="AQ6" s="24">
        <f>SUM(C6:Y6)</f>
        <v>328530</v>
      </c>
    </row>
    <row r="7" spans="1:43" ht="33" customHeight="1">
      <c r="A7" s="206" t="s">
        <v>95</v>
      </c>
      <c r="B7" s="207"/>
      <c r="C7" s="45">
        <f>C5-C6</f>
        <v>0</v>
      </c>
      <c r="D7" s="45">
        <f t="shared" ref="D7:V7" si="0">D5-D6</f>
        <v>0</v>
      </c>
      <c r="E7" s="45">
        <f t="shared" si="0"/>
        <v>0</v>
      </c>
      <c r="F7" s="45">
        <f t="shared" si="0"/>
        <v>0</v>
      </c>
      <c r="G7" s="45">
        <f t="shared" si="0"/>
        <v>0</v>
      </c>
      <c r="H7" s="45">
        <f t="shared" si="0"/>
        <v>0</v>
      </c>
      <c r="I7" s="45">
        <f t="shared" si="0"/>
        <v>0</v>
      </c>
      <c r="J7" s="45">
        <f t="shared" si="0"/>
        <v>0</v>
      </c>
      <c r="K7" s="45">
        <f t="shared" si="0"/>
        <v>0</v>
      </c>
      <c r="L7" s="45">
        <f t="shared" si="0"/>
        <v>0</v>
      </c>
      <c r="M7" s="45">
        <f t="shared" si="0"/>
        <v>0</v>
      </c>
      <c r="N7" s="45">
        <f t="shared" si="0"/>
        <v>0</v>
      </c>
      <c r="O7" s="45">
        <f t="shared" si="0"/>
        <v>0</v>
      </c>
      <c r="P7" s="45">
        <f t="shared" si="0"/>
        <v>0</v>
      </c>
      <c r="Q7" s="45">
        <f t="shared" si="0"/>
        <v>0</v>
      </c>
      <c r="R7" s="45">
        <f t="shared" si="0"/>
        <v>0</v>
      </c>
      <c r="S7" s="45">
        <f t="shared" si="0"/>
        <v>0</v>
      </c>
      <c r="T7" s="45">
        <f t="shared" si="0"/>
        <v>0</v>
      </c>
      <c r="U7" s="45">
        <f t="shared" si="0"/>
        <v>0</v>
      </c>
      <c r="V7" s="45">
        <f t="shared" si="0"/>
        <v>0</v>
      </c>
      <c r="W7" s="45"/>
      <c r="X7" s="45"/>
      <c r="Y7" s="45"/>
      <c r="Z7" s="45"/>
      <c r="AA7" s="45"/>
      <c r="AB7" s="45"/>
      <c r="AC7" s="45"/>
      <c r="AD7" s="45"/>
      <c r="AE7" s="45"/>
      <c r="AF7" s="45"/>
      <c r="AG7" s="45"/>
      <c r="AH7" s="45"/>
      <c r="AI7" s="45"/>
      <c r="AJ7" s="45"/>
      <c r="AK7" s="45"/>
      <c r="AL7" s="45"/>
      <c r="AM7" s="45"/>
      <c r="AN7" s="45"/>
      <c r="AO7" s="45"/>
      <c r="AP7" s="45"/>
      <c r="AQ7" s="24">
        <f>SUM(C7:Y7)</f>
        <v>0</v>
      </c>
    </row>
    <row r="8" spans="1:43" ht="33" customHeight="1">
      <c r="A8" s="196" t="s">
        <v>96</v>
      </c>
      <c r="B8" s="196"/>
      <c r="C8" s="196"/>
      <c r="D8" s="196"/>
      <c r="E8" s="196"/>
      <c r="F8" s="196"/>
      <c r="G8" s="196"/>
      <c r="H8" s="196"/>
      <c r="I8" s="196"/>
      <c r="J8" s="196"/>
      <c r="K8" s="196"/>
      <c r="L8" s="196"/>
      <c r="M8" s="196"/>
      <c r="N8" s="196"/>
      <c r="O8" s="196"/>
      <c r="P8" s="196"/>
      <c r="Q8" s="196"/>
      <c r="R8" s="196"/>
      <c r="S8" s="196"/>
      <c r="T8" s="196"/>
      <c r="U8" s="196"/>
      <c r="V8" s="196"/>
      <c r="W8" s="196"/>
      <c r="X8" s="196"/>
      <c r="Y8" s="196"/>
      <c r="Z8" s="196"/>
      <c r="AA8" s="196"/>
      <c r="AB8" s="196"/>
      <c r="AC8" s="196"/>
      <c r="AD8" s="196"/>
      <c r="AE8" s="196"/>
      <c r="AF8" s="196"/>
      <c r="AG8" s="196"/>
      <c r="AH8" s="196"/>
      <c r="AI8" s="196"/>
      <c r="AJ8" s="196"/>
      <c r="AK8" s="196"/>
      <c r="AL8" s="196"/>
      <c r="AM8" s="196"/>
      <c r="AN8" s="196"/>
      <c r="AO8" s="196"/>
      <c r="AP8" s="196"/>
      <c r="AQ8" s="196"/>
    </row>
    <row r="9" spans="1:43" s="11" customFormat="1" ht="69" customHeight="1">
      <c r="A9" s="245" t="s">
        <v>97</v>
      </c>
      <c r="B9" s="247" t="s">
        <v>33</v>
      </c>
      <c r="C9" s="26" t="str">
        <f>MASTER!H8</f>
        <v>CSG SEC. GRANT</v>
      </c>
      <c r="D9" s="26" t="str">
        <f>MASTER!H9</f>
        <v>CSG ELE.GRANT</v>
      </c>
      <c r="E9" s="26" t="str">
        <f>MASTER!H10</f>
        <v>CRC GRANT</v>
      </c>
      <c r="F9" s="26" t="str">
        <f>MASTER!H11</f>
        <v>MEETING AND TA GRANT</v>
      </c>
      <c r="G9" s="26" t="str">
        <f>MASTER!H12</f>
        <v>TLM GRANT</v>
      </c>
      <c r="H9" s="26" t="str">
        <f>MASTER!H13</f>
        <v>MOBILITY SPOT GRANT</v>
      </c>
      <c r="I9" s="26" t="str">
        <f>MASTER!H14</f>
        <v>SEONDARY SPORTS GRANT</v>
      </c>
      <c r="J9" s="26" t="str">
        <f>MASTER!H15</f>
        <v>ELEMENTRY SPORTS GRANT</v>
      </c>
      <c r="K9" s="26" t="str">
        <f>MASTER!H16</f>
        <v>PEEO OLYMPIC GRANT</v>
      </c>
      <c r="L9" s="26" t="str">
        <f>MASTER!H17</f>
        <v>SAMUDAYIK JAGRATI</v>
      </c>
      <c r="M9" s="26" t="str">
        <f>MASTER!H18</f>
        <v>APNI LADO GRANT</v>
      </c>
      <c r="N9" s="26" t="str">
        <f>MASTER!H19</f>
        <v>BAAL SAMAROH</v>
      </c>
      <c r="O9" s="26" t="str">
        <f>MASTER!H20</f>
        <v>SPORT FOR MODAL GREEN SCHOOL GRANT</v>
      </c>
      <c r="P9" s="42" t="str">
        <f>MASTER!H21</f>
        <v>SAMAGRA VIKAS EVAM PARYAVARAN</v>
      </c>
      <c r="Q9" s="26" t="str">
        <f>MASTER!H22</f>
        <v>VOULENTERS TRAINING</v>
      </c>
      <c r="R9" s="26" t="str">
        <f>MASTER!H23</f>
        <v>EK BHARAT SURAKSHIT BHARAT ACTIVITY</v>
      </c>
      <c r="S9" s="26" t="str">
        <f>MASTER!H24</f>
        <v>GENDOR ACTIVITY KISHORI MELA</v>
      </c>
      <c r="T9" s="26" t="str">
        <f>MASTER!H25</f>
        <v>GENDOR ACTIVITY SURKSHA AVAM DIGITAL LEARNING</v>
      </c>
      <c r="U9" s="26" t="str">
        <f>MASTER!H26</f>
        <v>GENDOR ACTIVITY VIDHYALAY EVAM VATAVARAN</v>
      </c>
      <c r="V9" s="26" t="str">
        <f>MASTER!H27</f>
        <v>VOCATIONAL EDUCATION</v>
      </c>
      <c r="W9" s="26">
        <f>W4</f>
        <v>0</v>
      </c>
      <c r="X9" s="26">
        <f t="shared" ref="X9:AP9" si="1">X4</f>
        <v>0</v>
      </c>
      <c r="Y9" s="26">
        <f t="shared" si="1"/>
        <v>0</v>
      </c>
      <c r="Z9" s="26">
        <f t="shared" si="1"/>
        <v>0</v>
      </c>
      <c r="AA9" s="26">
        <f t="shared" si="1"/>
        <v>0</v>
      </c>
      <c r="AB9" s="26">
        <f t="shared" si="1"/>
        <v>0</v>
      </c>
      <c r="AC9" s="26">
        <f t="shared" si="1"/>
        <v>0</v>
      </c>
      <c r="AD9" s="26">
        <f t="shared" si="1"/>
        <v>0</v>
      </c>
      <c r="AE9" s="26">
        <f t="shared" si="1"/>
        <v>0</v>
      </c>
      <c r="AF9" s="26">
        <f t="shared" si="1"/>
        <v>0</v>
      </c>
      <c r="AG9" s="26">
        <f t="shared" si="1"/>
        <v>0</v>
      </c>
      <c r="AH9" s="26">
        <f t="shared" si="1"/>
        <v>0</v>
      </c>
      <c r="AI9" s="26">
        <f t="shared" si="1"/>
        <v>0</v>
      </c>
      <c r="AJ9" s="26">
        <f t="shared" si="1"/>
        <v>0</v>
      </c>
      <c r="AK9" s="26">
        <f t="shared" si="1"/>
        <v>0</v>
      </c>
      <c r="AL9" s="26">
        <f t="shared" si="1"/>
        <v>0</v>
      </c>
      <c r="AM9" s="26">
        <f t="shared" si="1"/>
        <v>0</v>
      </c>
      <c r="AN9" s="26">
        <f t="shared" si="1"/>
        <v>0</v>
      </c>
      <c r="AO9" s="26">
        <f t="shared" si="1"/>
        <v>0</v>
      </c>
      <c r="AP9" s="26">
        <f t="shared" si="1"/>
        <v>0</v>
      </c>
      <c r="AQ9" s="249" t="s">
        <v>36</v>
      </c>
    </row>
    <row r="10" spans="1:43" s="11" customFormat="1" ht="14.25" customHeight="1">
      <c r="A10" s="246"/>
      <c r="B10" s="248"/>
      <c r="C10" s="26">
        <v>1</v>
      </c>
      <c r="D10" s="26">
        <v>2</v>
      </c>
      <c r="E10" s="26">
        <v>3</v>
      </c>
      <c r="F10" s="26">
        <v>4</v>
      </c>
      <c r="G10" s="26">
        <v>5</v>
      </c>
      <c r="H10" s="26">
        <v>6</v>
      </c>
      <c r="I10" s="26">
        <v>7</v>
      </c>
      <c r="J10" s="26">
        <v>8</v>
      </c>
      <c r="K10" s="26">
        <v>9</v>
      </c>
      <c r="L10" s="26">
        <v>10</v>
      </c>
      <c r="M10" s="26">
        <v>11</v>
      </c>
      <c r="N10" s="26">
        <v>12</v>
      </c>
      <c r="O10" s="26">
        <v>13</v>
      </c>
      <c r="P10" s="26">
        <v>14</v>
      </c>
      <c r="Q10" s="26">
        <v>15</v>
      </c>
      <c r="R10" s="26">
        <v>16</v>
      </c>
      <c r="S10" s="26">
        <v>17</v>
      </c>
      <c r="T10" s="26">
        <v>18</v>
      </c>
      <c r="U10" s="26">
        <v>19</v>
      </c>
      <c r="V10" s="26">
        <v>20</v>
      </c>
      <c r="W10" s="26">
        <v>21</v>
      </c>
      <c r="X10" s="26">
        <v>22</v>
      </c>
      <c r="Y10" s="26">
        <v>23</v>
      </c>
      <c r="Z10" s="26">
        <v>24</v>
      </c>
      <c r="AA10" s="26">
        <v>25</v>
      </c>
      <c r="AB10" s="26">
        <v>26</v>
      </c>
      <c r="AC10" s="26">
        <v>27</v>
      </c>
      <c r="AD10" s="26">
        <v>28</v>
      </c>
      <c r="AE10" s="26">
        <v>29</v>
      </c>
      <c r="AF10" s="26">
        <v>30</v>
      </c>
      <c r="AG10" s="26">
        <v>31</v>
      </c>
      <c r="AH10" s="26">
        <v>32</v>
      </c>
      <c r="AI10" s="26">
        <v>33</v>
      </c>
      <c r="AJ10" s="26">
        <v>34</v>
      </c>
      <c r="AK10" s="26">
        <v>35</v>
      </c>
      <c r="AL10" s="26">
        <v>36</v>
      </c>
      <c r="AM10" s="26">
        <v>37</v>
      </c>
      <c r="AN10" s="26">
        <v>38</v>
      </c>
      <c r="AO10" s="26">
        <v>39</v>
      </c>
      <c r="AP10" s="26">
        <v>40</v>
      </c>
      <c r="AQ10" s="250"/>
    </row>
    <row r="11" spans="1:43" ht="39.75" customHeight="1">
      <c r="A11" s="24">
        <f>IF(B11="","",ROWS($B$11:B11))</f>
        <v>1</v>
      </c>
      <c r="B11" s="44" t="str">
        <f>MASTER!C5</f>
        <v>GOVT SR. SECONDARY SCHOOL, GORDHANPURA</v>
      </c>
      <c r="C11" s="31">
        <v>50000</v>
      </c>
      <c r="D11" s="31">
        <v>0</v>
      </c>
      <c r="E11" s="31">
        <v>15000</v>
      </c>
      <c r="F11" s="31">
        <v>5000</v>
      </c>
      <c r="G11" s="31">
        <v>1000</v>
      </c>
      <c r="H11" s="31">
        <v>1000</v>
      </c>
      <c r="I11" s="31">
        <v>25000</v>
      </c>
      <c r="J11" s="31">
        <v>0</v>
      </c>
      <c r="K11" s="31">
        <v>9150</v>
      </c>
      <c r="L11" s="31">
        <v>300</v>
      </c>
      <c r="M11" s="31">
        <v>200</v>
      </c>
      <c r="N11" s="31">
        <v>200</v>
      </c>
      <c r="O11" s="31">
        <v>0</v>
      </c>
      <c r="P11" s="31">
        <v>0</v>
      </c>
      <c r="Q11" s="31">
        <v>640</v>
      </c>
      <c r="R11" s="31">
        <v>500</v>
      </c>
      <c r="S11" s="31">
        <v>4500</v>
      </c>
      <c r="T11" s="31">
        <v>500</v>
      </c>
      <c r="U11" s="31">
        <v>1000</v>
      </c>
      <c r="V11" s="31"/>
      <c r="W11" s="31"/>
      <c r="X11" s="31"/>
      <c r="Y11" s="31"/>
      <c r="Z11" s="31"/>
      <c r="AA11" s="31"/>
      <c r="AB11" s="31"/>
      <c r="AC11" s="31"/>
      <c r="AD11" s="31"/>
      <c r="AE11" s="31"/>
      <c r="AF11" s="31"/>
      <c r="AG11" s="31"/>
      <c r="AH11" s="31"/>
      <c r="AI11" s="31"/>
      <c r="AJ11" s="31"/>
      <c r="AK11" s="31"/>
      <c r="AL11" s="31"/>
      <c r="AM11" s="31"/>
      <c r="AN11" s="31"/>
      <c r="AO11" s="31"/>
      <c r="AP11" s="31"/>
      <c r="AQ11" s="24">
        <f>SUM(C11:Y11)</f>
        <v>113990</v>
      </c>
    </row>
    <row r="12" spans="1:43" ht="39.75" customHeight="1">
      <c r="A12" s="24">
        <f>IF(B12="","",ROWS($B$11:B12))</f>
        <v>2</v>
      </c>
      <c r="B12" s="44" t="str">
        <f>MASTER!C8</f>
        <v>GOVT UPPER PRIMARY SCHOOL, KANWARPURA</v>
      </c>
      <c r="C12" s="31"/>
      <c r="D12" s="31">
        <v>10000</v>
      </c>
      <c r="E12" s="31">
        <v>0</v>
      </c>
      <c r="F12" s="31">
        <v>0</v>
      </c>
      <c r="G12" s="31">
        <v>0</v>
      </c>
      <c r="H12" s="31">
        <v>0</v>
      </c>
      <c r="I12" s="31">
        <v>0</v>
      </c>
      <c r="J12" s="31">
        <v>9000</v>
      </c>
      <c r="K12" s="31">
        <v>0</v>
      </c>
      <c r="L12" s="31">
        <v>300</v>
      </c>
      <c r="M12" s="31">
        <v>200</v>
      </c>
      <c r="N12" s="31">
        <v>200</v>
      </c>
      <c r="O12" s="31">
        <v>0</v>
      </c>
      <c r="P12" s="31">
        <v>10000</v>
      </c>
      <c r="Q12" s="31">
        <v>640</v>
      </c>
      <c r="R12" s="31">
        <v>500</v>
      </c>
      <c r="S12" s="31">
        <v>0</v>
      </c>
      <c r="T12" s="31">
        <v>500</v>
      </c>
      <c r="U12" s="31">
        <v>1000</v>
      </c>
      <c r="V12" s="31"/>
      <c r="W12" s="31"/>
      <c r="X12" s="31"/>
      <c r="Y12" s="31"/>
      <c r="Z12" s="31"/>
      <c r="AA12" s="31"/>
      <c r="AB12" s="31"/>
      <c r="AC12" s="31"/>
      <c r="AD12" s="31"/>
      <c r="AE12" s="31"/>
      <c r="AF12" s="31"/>
      <c r="AG12" s="31"/>
      <c r="AH12" s="31"/>
      <c r="AI12" s="31"/>
      <c r="AJ12" s="31"/>
      <c r="AK12" s="31"/>
      <c r="AL12" s="31"/>
      <c r="AM12" s="31"/>
      <c r="AN12" s="31"/>
      <c r="AO12" s="31"/>
      <c r="AP12" s="31"/>
      <c r="AQ12" s="24">
        <f t="shared" ref="AQ12:AQ25" si="2">SUM(C12:Y12)</f>
        <v>32340</v>
      </c>
    </row>
    <row r="13" spans="1:43" ht="39.75" customHeight="1">
      <c r="A13" s="24">
        <f>IF(B13="","",ROWS($B$11:B13))</f>
        <v>3</v>
      </c>
      <c r="B13" s="44" t="str">
        <f>MASTER!C9</f>
        <v>GOVT UPPER PRIMARY SCHOOL, AMERT KHEDI</v>
      </c>
      <c r="C13" s="31"/>
      <c r="D13" s="31">
        <v>10000</v>
      </c>
      <c r="E13" s="31">
        <v>0</v>
      </c>
      <c r="F13" s="31">
        <v>0</v>
      </c>
      <c r="G13" s="31">
        <v>0</v>
      </c>
      <c r="H13" s="31">
        <v>0</v>
      </c>
      <c r="I13" s="31">
        <v>0</v>
      </c>
      <c r="J13" s="31">
        <v>9000</v>
      </c>
      <c r="K13" s="31">
        <v>0</v>
      </c>
      <c r="L13" s="31">
        <v>300</v>
      </c>
      <c r="M13" s="31">
        <v>200</v>
      </c>
      <c r="N13" s="31">
        <v>200</v>
      </c>
      <c r="O13" s="31">
        <v>0</v>
      </c>
      <c r="P13" s="31">
        <v>10000</v>
      </c>
      <c r="Q13" s="31">
        <v>640</v>
      </c>
      <c r="R13" s="31">
        <v>500</v>
      </c>
      <c r="S13" s="31">
        <v>0</v>
      </c>
      <c r="T13" s="31">
        <v>500</v>
      </c>
      <c r="U13" s="31">
        <v>1000</v>
      </c>
      <c r="V13" s="31"/>
      <c r="W13" s="31"/>
      <c r="X13" s="31"/>
      <c r="Y13" s="31"/>
      <c r="Z13" s="31"/>
      <c r="AA13" s="31"/>
      <c r="AB13" s="31"/>
      <c r="AC13" s="31"/>
      <c r="AD13" s="31"/>
      <c r="AE13" s="31"/>
      <c r="AF13" s="31"/>
      <c r="AG13" s="31"/>
      <c r="AH13" s="31"/>
      <c r="AI13" s="31"/>
      <c r="AJ13" s="31"/>
      <c r="AK13" s="31"/>
      <c r="AL13" s="31"/>
      <c r="AM13" s="31"/>
      <c r="AN13" s="31"/>
      <c r="AO13" s="31"/>
      <c r="AP13" s="31"/>
      <c r="AQ13" s="24">
        <f t="shared" si="2"/>
        <v>32340</v>
      </c>
    </row>
    <row r="14" spans="1:43" ht="39.75" customHeight="1">
      <c r="A14" s="24">
        <f>IF(B14="","",ROWS($B$11:B14))</f>
        <v>4</v>
      </c>
      <c r="B14" s="44" t="str">
        <f>MASTER!C10</f>
        <v>GOVT UPPER PRIMARY SCHOOL, HANUMAT KHEDA</v>
      </c>
      <c r="C14" s="31"/>
      <c r="D14" s="31">
        <v>10000</v>
      </c>
      <c r="E14" s="31">
        <v>0</v>
      </c>
      <c r="F14" s="31">
        <v>0</v>
      </c>
      <c r="G14" s="31">
        <v>0</v>
      </c>
      <c r="H14" s="31">
        <v>0</v>
      </c>
      <c r="I14" s="31">
        <v>0</v>
      </c>
      <c r="J14" s="31">
        <v>9000</v>
      </c>
      <c r="K14" s="31">
        <v>0</v>
      </c>
      <c r="L14" s="31">
        <v>300</v>
      </c>
      <c r="M14" s="31">
        <v>200</v>
      </c>
      <c r="N14" s="31">
        <v>200</v>
      </c>
      <c r="O14" s="31">
        <v>0</v>
      </c>
      <c r="P14" s="31">
        <v>10000</v>
      </c>
      <c r="Q14" s="31">
        <v>640</v>
      </c>
      <c r="R14" s="31">
        <v>500</v>
      </c>
      <c r="S14" s="31">
        <v>0</v>
      </c>
      <c r="T14" s="31">
        <v>500</v>
      </c>
      <c r="U14" s="31">
        <v>1000</v>
      </c>
      <c r="V14" s="31"/>
      <c r="W14" s="31"/>
      <c r="X14" s="31"/>
      <c r="Y14" s="31"/>
      <c r="Z14" s="31"/>
      <c r="AA14" s="31"/>
      <c r="AB14" s="31"/>
      <c r="AC14" s="31"/>
      <c r="AD14" s="31"/>
      <c r="AE14" s="31"/>
      <c r="AF14" s="31"/>
      <c r="AG14" s="31"/>
      <c r="AH14" s="31"/>
      <c r="AI14" s="31"/>
      <c r="AJ14" s="31"/>
      <c r="AK14" s="31"/>
      <c r="AL14" s="31"/>
      <c r="AM14" s="31"/>
      <c r="AN14" s="31"/>
      <c r="AO14" s="31"/>
      <c r="AP14" s="31"/>
      <c r="AQ14" s="24">
        <f t="shared" si="2"/>
        <v>32340</v>
      </c>
    </row>
    <row r="15" spans="1:43" ht="39.75" customHeight="1">
      <c r="A15" s="24">
        <f>IF(B15="","",ROWS($B$11:B15))</f>
        <v>5</v>
      </c>
      <c r="B15" s="44" t="str">
        <f>MASTER!C11</f>
        <v>GOVT UPPER PRIMARY SCHOOL, SODALHEDI</v>
      </c>
      <c r="C15" s="31"/>
      <c r="D15" s="31">
        <v>25000</v>
      </c>
      <c r="E15" s="31">
        <v>0</v>
      </c>
      <c r="F15" s="31">
        <v>0</v>
      </c>
      <c r="G15" s="31">
        <v>0</v>
      </c>
      <c r="H15" s="31">
        <v>0</v>
      </c>
      <c r="I15" s="31">
        <v>0</v>
      </c>
      <c r="J15" s="31">
        <v>9000</v>
      </c>
      <c r="K15" s="31">
        <v>0</v>
      </c>
      <c r="L15" s="31">
        <v>300</v>
      </c>
      <c r="M15" s="31">
        <v>200</v>
      </c>
      <c r="N15" s="31">
        <v>200</v>
      </c>
      <c r="O15" s="31">
        <v>0</v>
      </c>
      <c r="P15" s="31">
        <v>10000</v>
      </c>
      <c r="Q15" s="31">
        <v>640</v>
      </c>
      <c r="R15" s="31">
        <v>500</v>
      </c>
      <c r="S15" s="31">
        <v>0</v>
      </c>
      <c r="T15" s="31">
        <v>500</v>
      </c>
      <c r="U15" s="31">
        <v>1000</v>
      </c>
      <c r="V15" s="31"/>
      <c r="W15" s="31"/>
      <c r="X15" s="31"/>
      <c r="Y15" s="31"/>
      <c r="Z15" s="31"/>
      <c r="AA15" s="31"/>
      <c r="AB15" s="31"/>
      <c r="AC15" s="31"/>
      <c r="AD15" s="31"/>
      <c r="AE15" s="31"/>
      <c r="AF15" s="31"/>
      <c r="AG15" s="31"/>
      <c r="AH15" s="31"/>
      <c r="AI15" s="31"/>
      <c r="AJ15" s="31"/>
      <c r="AK15" s="31"/>
      <c r="AL15" s="31"/>
      <c r="AM15" s="31"/>
      <c r="AN15" s="31"/>
      <c r="AO15" s="31"/>
      <c r="AP15" s="31"/>
      <c r="AQ15" s="24">
        <f t="shared" si="2"/>
        <v>47340</v>
      </c>
    </row>
    <row r="16" spans="1:43" ht="39.75" customHeight="1">
      <c r="A16" s="24">
        <f>IF(B16="","",ROWS($B$11:B16))</f>
        <v>6</v>
      </c>
      <c r="B16" s="44" t="str">
        <f>MASTER!C12</f>
        <v>GOVT UPPER PRIMARY SCHOOL, SALPUR</v>
      </c>
      <c r="C16" s="31"/>
      <c r="D16" s="31">
        <v>25000</v>
      </c>
      <c r="E16" s="31">
        <v>0</v>
      </c>
      <c r="F16" s="31">
        <v>0</v>
      </c>
      <c r="G16" s="31">
        <v>0</v>
      </c>
      <c r="H16" s="31">
        <v>0</v>
      </c>
      <c r="I16" s="31">
        <v>0</v>
      </c>
      <c r="J16" s="31">
        <v>9000</v>
      </c>
      <c r="K16" s="31">
        <v>0</v>
      </c>
      <c r="L16" s="31">
        <v>300</v>
      </c>
      <c r="M16" s="31">
        <v>200</v>
      </c>
      <c r="N16" s="31">
        <v>200</v>
      </c>
      <c r="O16" s="31">
        <v>0</v>
      </c>
      <c r="P16" s="31">
        <v>10000</v>
      </c>
      <c r="Q16" s="31">
        <v>640</v>
      </c>
      <c r="R16" s="31">
        <v>500</v>
      </c>
      <c r="S16" s="31">
        <v>0</v>
      </c>
      <c r="T16" s="31">
        <v>500</v>
      </c>
      <c r="U16" s="31">
        <v>1000</v>
      </c>
      <c r="V16" s="31"/>
      <c r="W16" s="31"/>
      <c r="X16" s="31"/>
      <c r="Y16" s="31"/>
      <c r="Z16" s="31"/>
      <c r="AA16" s="31"/>
      <c r="AB16" s="31"/>
      <c r="AC16" s="31"/>
      <c r="AD16" s="31"/>
      <c r="AE16" s="31"/>
      <c r="AF16" s="31"/>
      <c r="AG16" s="31"/>
      <c r="AH16" s="31"/>
      <c r="AI16" s="31"/>
      <c r="AJ16" s="31"/>
      <c r="AK16" s="31"/>
      <c r="AL16" s="31"/>
      <c r="AM16" s="31"/>
      <c r="AN16" s="31"/>
      <c r="AO16" s="31"/>
      <c r="AP16" s="31"/>
      <c r="AQ16" s="24">
        <f t="shared" si="2"/>
        <v>47340</v>
      </c>
    </row>
    <row r="17" spans="1:43" ht="39.75" customHeight="1">
      <c r="A17" s="24">
        <f>IF(B17="","",ROWS($B$11:B17))</f>
        <v>7</v>
      </c>
      <c r="B17" s="44" t="str">
        <f>MASTER!C13</f>
        <v>MAA BADI DAY CARE CENTER, SALPURA</v>
      </c>
      <c r="C17" s="31"/>
      <c r="D17" s="31">
        <v>10000</v>
      </c>
      <c r="E17" s="31"/>
      <c r="F17" s="31"/>
      <c r="G17" s="31"/>
      <c r="H17" s="31"/>
      <c r="I17" s="31"/>
      <c r="J17" s="31">
        <v>5000</v>
      </c>
      <c r="K17" s="31"/>
      <c r="L17" s="31">
        <v>300</v>
      </c>
      <c r="M17" s="31">
        <v>200</v>
      </c>
      <c r="N17" s="31">
        <v>200</v>
      </c>
      <c r="O17" s="31"/>
      <c r="P17" s="31">
        <v>5000</v>
      </c>
      <c r="Q17" s="31">
        <v>640</v>
      </c>
      <c r="R17" s="31">
        <v>0</v>
      </c>
      <c r="S17" s="31"/>
      <c r="T17" s="31">
        <v>500</v>
      </c>
      <c r="U17" s="31">
        <v>1000</v>
      </c>
      <c r="V17" s="31"/>
      <c r="W17" s="31"/>
      <c r="X17" s="31"/>
      <c r="Y17" s="31"/>
      <c r="Z17" s="31"/>
      <c r="AA17" s="31"/>
      <c r="AB17" s="31"/>
      <c r="AC17" s="31"/>
      <c r="AD17" s="31"/>
      <c r="AE17" s="31"/>
      <c r="AF17" s="31"/>
      <c r="AG17" s="31"/>
      <c r="AH17" s="31"/>
      <c r="AI17" s="31"/>
      <c r="AJ17" s="31"/>
      <c r="AK17" s="31"/>
      <c r="AL17" s="31"/>
      <c r="AM17" s="31"/>
      <c r="AN17" s="31"/>
      <c r="AO17" s="31"/>
      <c r="AP17" s="31"/>
      <c r="AQ17" s="24">
        <f t="shared" si="2"/>
        <v>22840</v>
      </c>
    </row>
    <row r="18" spans="1:43" ht="39.75" customHeight="1">
      <c r="A18" s="24">
        <f>IF(B18="","",ROWS($B$11:B18))</f>
        <v>8</v>
      </c>
      <c r="B18" s="44">
        <f>MASTER!C14</f>
        <v>0</v>
      </c>
      <c r="C18" s="31"/>
      <c r="D18" s="31"/>
      <c r="E18" s="31"/>
      <c r="F18" s="31"/>
      <c r="G18" s="31"/>
      <c r="H18" s="31"/>
      <c r="I18" s="31"/>
      <c r="J18" s="31"/>
      <c r="K18" s="31"/>
      <c r="L18" s="31"/>
      <c r="M18" s="31"/>
      <c r="N18" s="31"/>
      <c r="O18" s="31"/>
      <c r="P18" s="31"/>
      <c r="Q18" s="31"/>
      <c r="R18" s="31"/>
      <c r="S18" s="31"/>
      <c r="T18" s="31"/>
      <c r="U18" s="31"/>
      <c r="V18" s="31"/>
      <c r="W18" s="31"/>
      <c r="X18" s="31"/>
      <c r="Y18" s="31"/>
      <c r="Z18" s="31"/>
      <c r="AA18" s="31"/>
      <c r="AB18" s="31"/>
      <c r="AC18" s="31"/>
      <c r="AD18" s="31"/>
      <c r="AE18" s="31"/>
      <c r="AF18" s="31"/>
      <c r="AG18" s="31"/>
      <c r="AH18" s="31"/>
      <c r="AI18" s="31"/>
      <c r="AJ18" s="31"/>
      <c r="AK18" s="31"/>
      <c r="AL18" s="31"/>
      <c r="AM18" s="31"/>
      <c r="AN18" s="31"/>
      <c r="AO18" s="31"/>
      <c r="AP18" s="31"/>
      <c r="AQ18" s="24">
        <f t="shared" si="2"/>
        <v>0</v>
      </c>
    </row>
    <row r="19" spans="1:43" ht="39.75" customHeight="1">
      <c r="A19" s="24">
        <f>IF(B19="","",ROWS($B$11:B19))</f>
        <v>9</v>
      </c>
      <c r="B19" s="44">
        <f>MASTER!C15</f>
        <v>0</v>
      </c>
      <c r="C19" s="31"/>
      <c r="D19" s="31"/>
      <c r="E19" s="31"/>
      <c r="F19" s="31"/>
      <c r="G19" s="31"/>
      <c r="H19" s="31"/>
      <c r="I19" s="31"/>
      <c r="J19" s="31"/>
      <c r="K19" s="31"/>
      <c r="L19" s="31"/>
      <c r="M19" s="31"/>
      <c r="N19" s="31"/>
      <c r="O19" s="31"/>
      <c r="P19" s="31"/>
      <c r="Q19" s="31"/>
      <c r="R19" s="31"/>
      <c r="S19" s="31"/>
      <c r="T19" s="31"/>
      <c r="U19" s="31"/>
      <c r="V19" s="31"/>
      <c r="W19" s="31"/>
      <c r="X19" s="31"/>
      <c r="Y19" s="31"/>
      <c r="Z19" s="31"/>
      <c r="AA19" s="31"/>
      <c r="AB19" s="31"/>
      <c r="AC19" s="31"/>
      <c r="AD19" s="31"/>
      <c r="AE19" s="31"/>
      <c r="AF19" s="31"/>
      <c r="AG19" s="31"/>
      <c r="AH19" s="31"/>
      <c r="AI19" s="31"/>
      <c r="AJ19" s="31"/>
      <c r="AK19" s="31"/>
      <c r="AL19" s="31"/>
      <c r="AM19" s="31"/>
      <c r="AN19" s="31"/>
      <c r="AO19" s="31"/>
      <c r="AP19" s="31"/>
      <c r="AQ19" s="24">
        <f t="shared" si="2"/>
        <v>0</v>
      </c>
    </row>
    <row r="20" spans="1:43" ht="39.75" customHeight="1">
      <c r="A20" s="24">
        <f>IF(B20="","",ROWS($B$11:B20))</f>
        <v>10</v>
      </c>
      <c r="B20" s="44">
        <f>MASTER!C16</f>
        <v>0</v>
      </c>
      <c r="C20" s="31"/>
      <c r="D20" s="31"/>
      <c r="E20" s="31"/>
      <c r="F20" s="31"/>
      <c r="G20" s="31"/>
      <c r="H20" s="31"/>
      <c r="I20" s="31"/>
      <c r="J20" s="31"/>
      <c r="K20" s="31"/>
      <c r="L20" s="31"/>
      <c r="M20" s="31"/>
      <c r="N20" s="31"/>
      <c r="O20" s="31"/>
      <c r="P20" s="31"/>
      <c r="Q20" s="31"/>
      <c r="R20" s="31"/>
      <c r="S20" s="31"/>
      <c r="T20" s="31"/>
      <c r="U20" s="31"/>
      <c r="V20" s="31"/>
      <c r="W20" s="31"/>
      <c r="X20" s="31"/>
      <c r="Y20" s="31"/>
      <c r="Z20" s="31"/>
      <c r="AA20" s="31"/>
      <c r="AB20" s="31"/>
      <c r="AC20" s="31"/>
      <c r="AD20" s="31"/>
      <c r="AE20" s="31"/>
      <c r="AF20" s="31"/>
      <c r="AG20" s="31"/>
      <c r="AH20" s="31"/>
      <c r="AI20" s="31"/>
      <c r="AJ20" s="31"/>
      <c r="AK20" s="31"/>
      <c r="AL20" s="31"/>
      <c r="AM20" s="31"/>
      <c r="AN20" s="31"/>
      <c r="AO20" s="31"/>
      <c r="AP20" s="31"/>
      <c r="AQ20" s="24">
        <f t="shared" si="2"/>
        <v>0</v>
      </c>
    </row>
    <row r="21" spans="1:43" ht="39.75" customHeight="1">
      <c r="A21" s="24">
        <f>IF(B21="","",ROWS($B$11:B21))</f>
        <v>11</v>
      </c>
      <c r="B21" s="44">
        <f>MASTER!C17</f>
        <v>0</v>
      </c>
      <c r="C21" s="31"/>
      <c r="D21" s="31"/>
      <c r="E21" s="31"/>
      <c r="F21" s="31"/>
      <c r="G21" s="31"/>
      <c r="H21" s="31"/>
      <c r="I21" s="31"/>
      <c r="J21" s="31"/>
      <c r="K21" s="31"/>
      <c r="L21" s="31"/>
      <c r="M21" s="31"/>
      <c r="N21" s="31"/>
      <c r="O21" s="31"/>
      <c r="P21" s="31"/>
      <c r="Q21" s="31"/>
      <c r="R21" s="31"/>
      <c r="S21" s="31"/>
      <c r="T21" s="31"/>
      <c r="U21" s="31"/>
      <c r="V21" s="31"/>
      <c r="W21" s="31"/>
      <c r="X21" s="31"/>
      <c r="Y21" s="31"/>
      <c r="Z21" s="31"/>
      <c r="AA21" s="31"/>
      <c r="AB21" s="31"/>
      <c r="AC21" s="31"/>
      <c r="AD21" s="31"/>
      <c r="AE21" s="31"/>
      <c r="AF21" s="31"/>
      <c r="AG21" s="31"/>
      <c r="AH21" s="31"/>
      <c r="AI21" s="31"/>
      <c r="AJ21" s="31"/>
      <c r="AK21" s="31"/>
      <c r="AL21" s="31"/>
      <c r="AM21" s="31"/>
      <c r="AN21" s="31"/>
      <c r="AO21" s="31"/>
      <c r="AP21" s="31"/>
      <c r="AQ21" s="24">
        <f t="shared" si="2"/>
        <v>0</v>
      </c>
    </row>
    <row r="22" spans="1:43" ht="39.75" customHeight="1">
      <c r="A22" s="24">
        <f>IF(B22="","",ROWS($B$11:B22))</f>
        <v>12</v>
      </c>
      <c r="B22" s="44">
        <f>MASTER!C18</f>
        <v>0</v>
      </c>
      <c r="C22" s="31"/>
      <c r="D22" s="31"/>
      <c r="E22" s="31"/>
      <c r="F22" s="31"/>
      <c r="G22" s="31"/>
      <c r="H22" s="31"/>
      <c r="I22" s="31"/>
      <c r="J22" s="31"/>
      <c r="K22" s="31"/>
      <c r="L22" s="31"/>
      <c r="M22" s="31"/>
      <c r="N22" s="31"/>
      <c r="O22" s="31"/>
      <c r="P22" s="31"/>
      <c r="Q22" s="31"/>
      <c r="R22" s="31"/>
      <c r="S22" s="31"/>
      <c r="T22" s="31"/>
      <c r="U22" s="31"/>
      <c r="V22" s="31"/>
      <c r="W22" s="31"/>
      <c r="X22" s="31"/>
      <c r="Y22" s="31"/>
      <c r="Z22" s="31"/>
      <c r="AA22" s="31"/>
      <c r="AB22" s="31"/>
      <c r="AC22" s="31"/>
      <c r="AD22" s="31"/>
      <c r="AE22" s="31"/>
      <c r="AF22" s="31"/>
      <c r="AG22" s="31"/>
      <c r="AH22" s="31"/>
      <c r="AI22" s="31"/>
      <c r="AJ22" s="31"/>
      <c r="AK22" s="31"/>
      <c r="AL22" s="31"/>
      <c r="AM22" s="31"/>
      <c r="AN22" s="31"/>
      <c r="AO22" s="31"/>
      <c r="AP22" s="31"/>
      <c r="AQ22" s="24">
        <f t="shared" si="2"/>
        <v>0</v>
      </c>
    </row>
    <row r="23" spans="1:43" ht="39.75" customHeight="1">
      <c r="A23" s="24">
        <f>IF(B23="","",ROWS($B$11:B23))</f>
        <v>13</v>
      </c>
      <c r="B23" s="44">
        <f>MASTER!C19</f>
        <v>0</v>
      </c>
      <c r="C23" s="31"/>
      <c r="D23" s="31"/>
      <c r="E23" s="31"/>
      <c r="F23" s="31"/>
      <c r="G23" s="31"/>
      <c r="H23" s="31"/>
      <c r="I23" s="31"/>
      <c r="J23" s="31"/>
      <c r="K23" s="31"/>
      <c r="L23" s="31"/>
      <c r="M23" s="31"/>
      <c r="N23" s="31"/>
      <c r="O23" s="31"/>
      <c r="P23" s="31"/>
      <c r="Q23" s="31"/>
      <c r="R23" s="31"/>
      <c r="S23" s="31"/>
      <c r="T23" s="31"/>
      <c r="U23" s="31"/>
      <c r="V23" s="31"/>
      <c r="W23" s="31"/>
      <c r="X23" s="31"/>
      <c r="Y23" s="31"/>
      <c r="Z23" s="31"/>
      <c r="AA23" s="31"/>
      <c r="AB23" s="31"/>
      <c r="AC23" s="31"/>
      <c r="AD23" s="31"/>
      <c r="AE23" s="31"/>
      <c r="AF23" s="31"/>
      <c r="AG23" s="31"/>
      <c r="AH23" s="31"/>
      <c r="AI23" s="31"/>
      <c r="AJ23" s="31"/>
      <c r="AK23" s="31"/>
      <c r="AL23" s="31"/>
      <c r="AM23" s="31"/>
      <c r="AN23" s="31"/>
      <c r="AO23" s="31"/>
      <c r="AP23" s="31"/>
      <c r="AQ23" s="24">
        <f t="shared" si="2"/>
        <v>0</v>
      </c>
    </row>
    <row r="24" spans="1:43" ht="39.75" customHeight="1">
      <c r="A24" s="24">
        <f>IF(B24="","",ROWS($B$11:B24))</f>
        <v>14</v>
      </c>
      <c r="B24" s="44">
        <f>MASTER!C20</f>
        <v>0</v>
      </c>
      <c r="C24" s="31"/>
      <c r="D24" s="31"/>
      <c r="E24" s="31"/>
      <c r="F24" s="31"/>
      <c r="G24" s="31"/>
      <c r="H24" s="31"/>
      <c r="I24" s="31"/>
      <c r="J24" s="31"/>
      <c r="K24" s="31"/>
      <c r="L24" s="31"/>
      <c r="M24" s="31"/>
      <c r="N24" s="31"/>
      <c r="O24" s="31"/>
      <c r="P24" s="31"/>
      <c r="Q24" s="31"/>
      <c r="R24" s="31"/>
      <c r="S24" s="31"/>
      <c r="T24" s="31"/>
      <c r="U24" s="31"/>
      <c r="V24" s="31"/>
      <c r="W24" s="31"/>
      <c r="X24" s="31"/>
      <c r="Y24" s="31"/>
      <c r="Z24" s="31"/>
      <c r="AA24" s="31"/>
      <c r="AB24" s="31"/>
      <c r="AC24" s="31"/>
      <c r="AD24" s="31"/>
      <c r="AE24" s="31"/>
      <c r="AF24" s="31"/>
      <c r="AG24" s="31"/>
      <c r="AH24" s="31"/>
      <c r="AI24" s="31"/>
      <c r="AJ24" s="31"/>
      <c r="AK24" s="31"/>
      <c r="AL24" s="31"/>
      <c r="AM24" s="31"/>
      <c r="AN24" s="31"/>
      <c r="AO24" s="31"/>
      <c r="AP24" s="31"/>
      <c r="AQ24" s="24">
        <f t="shared" si="2"/>
        <v>0</v>
      </c>
    </row>
    <row r="25" spans="1:43" ht="39.75" customHeight="1">
      <c r="A25" s="24">
        <f>IF(B25="","",ROWS($B$11:B25))</f>
        <v>15</v>
      </c>
      <c r="B25" s="44">
        <f>MASTER!C21</f>
        <v>0</v>
      </c>
      <c r="C25" s="31"/>
      <c r="D25" s="31"/>
      <c r="E25" s="31"/>
      <c r="F25" s="31"/>
      <c r="G25" s="31"/>
      <c r="H25" s="31"/>
      <c r="I25" s="31"/>
      <c r="J25" s="31"/>
      <c r="K25" s="31"/>
      <c r="L25" s="31"/>
      <c r="M25" s="31"/>
      <c r="N25" s="31"/>
      <c r="O25" s="31"/>
      <c r="P25" s="31"/>
      <c r="Q25" s="31"/>
      <c r="R25" s="31"/>
      <c r="S25" s="31"/>
      <c r="T25" s="31"/>
      <c r="U25" s="31"/>
      <c r="V25" s="31"/>
      <c r="W25" s="31"/>
      <c r="X25" s="31"/>
      <c r="Y25" s="31"/>
      <c r="Z25" s="31"/>
      <c r="AA25" s="31"/>
      <c r="AB25" s="31"/>
      <c r="AC25" s="31"/>
      <c r="AD25" s="31"/>
      <c r="AE25" s="31"/>
      <c r="AF25" s="31"/>
      <c r="AG25" s="31"/>
      <c r="AH25" s="31"/>
      <c r="AI25" s="31"/>
      <c r="AJ25" s="31"/>
      <c r="AK25" s="31"/>
      <c r="AL25" s="31"/>
      <c r="AM25" s="31"/>
      <c r="AN25" s="31"/>
      <c r="AO25" s="31"/>
      <c r="AP25" s="31"/>
      <c r="AQ25" s="24">
        <f t="shared" si="2"/>
        <v>0</v>
      </c>
    </row>
    <row r="26" spans="1:43" s="3" customFormat="1" ht="40.5" customHeight="1">
      <c r="A26" s="150" t="s">
        <v>44</v>
      </c>
      <c r="B26" s="151"/>
      <c r="C26" s="93">
        <f>SUM(C11:C25)</f>
        <v>50000</v>
      </c>
      <c r="D26" s="93">
        <f t="shared" ref="D26:AQ26" si="3">SUM(D11:D25)</f>
        <v>90000</v>
      </c>
      <c r="E26" s="93">
        <f t="shared" si="3"/>
        <v>15000</v>
      </c>
      <c r="F26" s="93">
        <f t="shared" si="3"/>
        <v>5000</v>
      </c>
      <c r="G26" s="93">
        <f t="shared" si="3"/>
        <v>1000</v>
      </c>
      <c r="H26" s="93">
        <f t="shared" si="3"/>
        <v>1000</v>
      </c>
      <c r="I26" s="93">
        <f t="shared" si="3"/>
        <v>25000</v>
      </c>
      <c r="J26" s="93">
        <f t="shared" si="3"/>
        <v>50000</v>
      </c>
      <c r="K26" s="93">
        <f t="shared" si="3"/>
        <v>9150</v>
      </c>
      <c r="L26" s="93">
        <f t="shared" si="3"/>
        <v>2100</v>
      </c>
      <c r="M26" s="93">
        <f t="shared" si="3"/>
        <v>1400</v>
      </c>
      <c r="N26" s="93">
        <f t="shared" si="3"/>
        <v>1400</v>
      </c>
      <c r="O26" s="93">
        <f t="shared" si="3"/>
        <v>0</v>
      </c>
      <c r="P26" s="93">
        <f t="shared" si="3"/>
        <v>55000</v>
      </c>
      <c r="Q26" s="93">
        <f t="shared" si="3"/>
        <v>4480</v>
      </c>
      <c r="R26" s="93">
        <f t="shared" si="3"/>
        <v>3000</v>
      </c>
      <c r="S26" s="93">
        <f t="shared" si="3"/>
        <v>4500</v>
      </c>
      <c r="T26" s="93">
        <f t="shared" si="3"/>
        <v>3500</v>
      </c>
      <c r="U26" s="93">
        <f t="shared" si="3"/>
        <v>7000</v>
      </c>
      <c r="V26" s="93">
        <f t="shared" si="3"/>
        <v>0</v>
      </c>
      <c r="W26" s="93">
        <f t="shared" si="3"/>
        <v>0</v>
      </c>
      <c r="X26" s="93">
        <f t="shared" si="3"/>
        <v>0</v>
      </c>
      <c r="Y26" s="93">
        <f t="shared" si="3"/>
        <v>0</v>
      </c>
      <c r="Z26" s="93"/>
      <c r="AA26" s="93"/>
      <c r="AB26" s="93"/>
      <c r="AC26" s="93"/>
      <c r="AD26" s="93"/>
      <c r="AE26" s="93"/>
      <c r="AF26" s="93"/>
      <c r="AG26" s="93"/>
      <c r="AH26" s="93"/>
      <c r="AI26" s="93"/>
      <c r="AJ26" s="93"/>
      <c r="AK26" s="93"/>
      <c r="AL26" s="93"/>
      <c r="AM26" s="93"/>
      <c r="AN26" s="93"/>
      <c r="AO26" s="93"/>
      <c r="AP26" s="93"/>
      <c r="AQ26" s="48">
        <f t="shared" si="3"/>
        <v>328530</v>
      </c>
    </row>
  </sheetData>
  <sheetProtection password="FC12" sheet="1" objects="1" scenarios="1" formatRows="0"/>
  <mergeCells count="12">
    <mergeCell ref="A1:AQ1"/>
    <mergeCell ref="C3:AQ3"/>
    <mergeCell ref="A8:AQ8"/>
    <mergeCell ref="A26:B26"/>
    <mergeCell ref="A2:AQ2"/>
    <mergeCell ref="A3:B4"/>
    <mergeCell ref="A5:B5"/>
    <mergeCell ref="A6:B6"/>
    <mergeCell ref="A7:B7"/>
    <mergeCell ref="A9:A10"/>
    <mergeCell ref="B9:B10"/>
    <mergeCell ref="AQ9:AQ10"/>
  </mergeCells>
  <conditionalFormatting sqref="B11:AQ25 C26:AQ26 C7:AP7 AD4:AP6 W5:AC6 W9:AP9">
    <cfRule type="cellIs" dxfId="12" priority="15" operator="equal">
      <formula>0</formula>
    </cfRule>
  </conditionalFormatting>
  <conditionalFormatting sqref="C7:AQ7">
    <cfRule type="cellIs" dxfId="11" priority="8" operator="equal">
      <formula>0</formula>
    </cfRule>
  </conditionalFormatting>
  <conditionalFormatting sqref="C5:AQ7">
    <cfRule type="cellIs" dxfId="10" priority="7" operator="equal">
      <formula>0</formula>
    </cfRule>
  </conditionalFormatting>
  <conditionalFormatting sqref="AQ5">
    <cfRule type="cellIs" dxfId="9" priority="6" operator="equal">
      <formula>0</formula>
    </cfRule>
  </conditionalFormatting>
  <conditionalFormatting sqref="AQ6">
    <cfRule type="cellIs" dxfId="8" priority="5" operator="equal">
      <formula>0</formula>
    </cfRule>
  </conditionalFormatting>
  <conditionalFormatting sqref="AC4">
    <cfRule type="cellIs" dxfId="7" priority="4" operator="equal">
      <formula>0</formula>
    </cfRule>
  </conditionalFormatting>
  <conditionalFormatting sqref="X4:AA4">
    <cfRule type="cellIs" dxfId="6" priority="3" operator="equal">
      <formula>0</formula>
    </cfRule>
  </conditionalFormatting>
  <conditionalFormatting sqref="W4">
    <cfRule type="cellIs" dxfId="5" priority="2" operator="equal">
      <formula>0</formula>
    </cfRule>
  </conditionalFormatting>
  <conditionalFormatting sqref="AB4">
    <cfRule type="cellIs" dxfId="4" priority="1" operator="equal">
      <formula>0</formula>
    </cfRule>
  </conditionalFormatting>
  <pageMargins left="0.7" right="0.7" top="0.32" bottom="0.75" header="0.3" footer="0.3"/>
  <pageSetup scale="42" orientation="landscape" verticalDpi="0" r:id="rId1"/>
  <headerFooter>
    <oddFooter>&amp;C&amp;"Arial Black,Regular"&amp;14RAJTEACHERS.NET</oddFooter>
  </headerFooter>
</worksheet>
</file>

<file path=xl/worksheets/sheet8.xml><?xml version="1.0" encoding="utf-8"?>
<worksheet xmlns="http://schemas.openxmlformats.org/spreadsheetml/2006/main" xmlns:r="http://schemas.openxmlformats.org/officeDocument/2006/relationships">
  <sheetPr>
    <tabColor theme="9" tint="-0.249977111117893"/>
  </sheetPr>
  <dimension ref="A1:AS16"/>
  <sheetViews>
    <sheetView zoomScale="70" zoomScaleNormal="70" workbookViewId="0">
      <selection activeCell="A13" sqref="A13:XFD1048576"/>
    </sheetView>
  </sheetViews>
  <sheetFormatPr defaultColWidth="0" defaultRowHeight="15" zeroHeight="1"/>
  <cols>
    <col min="1" max="1" width="5.5703125" style="58" customWidth="1"/>
    <col min="2" max="2" width="26.42578125" style="58" customWidth="1"/>
    <col min="3" max="3" width="9.5703125" style="58" customWidth="1"/>
    <col min="4" max="4" width="9" style="58" customWidth="1"/>
    <col min="5" max="5" width="7.7109375" style="58" customWidth="1"/>
    <col min="6" max="6" width="9.7109375" style="58" customWidth="1"/>
    <col min="7" max="7" width="7.42578125" style="58" customWidth="1"/>
    <col min="8" max="8" width="9.85546875" style="58" customWidth="1"/>
    <col min="9" max="10" width="10.28515625" style="58" customWidth="1"/>
    <col min="11" max="11" width="8.85546875" style="58" customWidth="1"/>
    <col min="12" max="13" width="9.140625" style="58" customWidth="1"/>
    <col min="14" max="14" width="8.7109375" style="58" customWidth="1"/>
    <col min="15" max="15" width="14.28515625" style="58" customWidth="1"/>
    <col min="16" max="17" width="9.140625" style="58" customWidth="1"/>
    <col min="18" max="18" width="14.42578125" style="58" customWidth="1"/>
    <col min="19" max="19" width="12.5703125" style="58" customWidth="1"/>
    <col min="20" max="20" width="14.85546875" style="58" customWidth="1"/>
    <col min="21" max="21" width="15.28515625" style="58" customWidth="1"/>
    <col min="22" max="22" width="11.42578125" style="58" customWidth="1"/>
    <col min="23" max="42" width="9.42578125" style="58" customWidth="1"/>
    <col min="43" max="43" width="17" style="58" customWidth="1"/>
    <col min="44" max="44" width="49" hidden="1"/>
    <col min="45" max="45" width="51.85546875" hidden="1"/>
    <col min="46" max="16384" width="9.140625" hidden="1"/>
  </cols>
  <sheetData>
    <row r="1" spans="1:45" ht="41.25" customHeight="1">
      <c r="A1" s="181" t="str">
        <f>CONCATENATE(MASTER!B2," ",MASTER!C2," ",MASTER!B3," ",MASTER!C3," ",MASTER!B4," ",MASTER!C4)</f>
        <v>dk;kZy; jktdh; mPp ek/;fed fo|ky;] xksj/kuiqjk CykWd vV# ftyk ckjka</v>
      </c>
      <c r="B1" s="182"/>
      <c r="C1" s="182"/>
      <c r="D1" s="182"/>
      <c r="E1" s="182"/>
      <c r="F1" s="182"/>
      <c r="G1" s="182"/>
      <c r="H1" s="182"/>
      <c r="I1" s="182"/>
      <c r="J1" s="182"/>
      <c r="K1" s="182"/>
      <c r="L1" s="182"/>
      <c r="M1" s="182"/>
      <c r="N1" s="182"/>
      <c r="O1" s="182"/>
      <c r="P1" s="182"/>
      <c r="Q1" s="182"/>
      <c r="R1" s="182"/>
      <c r="S1" s="182"/>
      <c r="T1" s="182"/>
      <c r="U1" s="182"/>
      <c r="V1" s="182"/>
      <c r="W1" s="182"/>
      <c r="X1" s="182"/>
      <c r="Y1" s="182"/>
      <c r="Z1" s="182"/>
      <c r="AA1" s="182"/>
      <c r="AB1" s="182"/>
      <c r="AC1" s="182"/>
      <c r="AD1" s="182"/>
      <c r="AE1" s="182"/>
      <c r="AF1" s="182"/>
      <c r="AG1" s="182"/>
      <c r="AH1" s="182"/>
      <c r="AI1" s="182"/>
      <c r="AJ1" s="182"/>
      <c r="AK1" s="182"/>
      <c r="AL1" s="182"/>
      <c r="AM1" s="182"/>
      <c r="AN1" s="182"/>
      <c r="AO1" s="182"/>
      <c r="AP1" s="182"/>
      <c r="AQ1" s="208"/>
      <c r="AS1" s="38" t="str">
        <f>MASTER!C5</f>
        <v>GOVT SR. SECONDARY SCHOOL, GORDHANPURA</v>
      </c>
    </row>
    <row r="2" spans="1:45" ht="27.75" customHeight="1">
      <c r="A2" s="211" t="s">
        <v>38</v>
      </c>
      <c r="B2" s="212"/>
      <c r="C2" s="212"/>
      <c r="D2" s="212"/>
      <c r="E2" s="212"/>
      <c r="F2" s="212"/>
      <c r="G2" s="212"/>
      <c r="H2" s="213"/>
      <c r="I2" s="214" t="s">
        <v>99</v>
      </c>
      <c r="J2" s="215"/>
      <c r="K2" s="215"/>
      <c r="L2" s="215"/>
      <c r="M2" s="215"/>
      <c r="N2" s="215"/>
      <c r="O2" s="215"/>
      <c r="P2" s="215"/>
      <c r="Q2" s="215"/>
      <c r="R2" s="215"/>
      <c r="S2" s="215"/>
      <c r="T2" s="215"/>
      <c r="U2" s="215"/>
      <c r="V2" s="215"/>
      <c r="W2" s="215"/>
      <c r="X2" s="215"/>
      <c r="Y2" s="215"/>
      <c r="Z2" s="215"/>
      <c r="AA2" s="215"/>
      <c r="AB2" s="215"/>
      <c r="AC2" s="215"/>
      <c r="AD2" s="215"/>
      <c r="AE2" s="215"/>
      <c r="AF2" s="215"/>
      <c r="AG2" s="215"/>
      <c r="AH2" s="215"/>
      <c r="AI2" s="215"/>
      <c r="AJ2" s="215"/>
      <c r="AK2" s="215"/>
      <c r="AL2" s="215"/>
      <c r="AM2" s="215"/>
      <c r="AN2" s="215"/>
      <c r="AO2" s="215"/>
      <c r="AP2" s="215"/>
      <c r="AQ2" s="216"/>
      <c r="AS2" s="38" t="str">
        <f>MASTER!C8</f>
        <v>GOVT UPPER PRIMARY SCHOOL, KANWARPURA</v>
      </c>
    </row>
    <row r="3" spans="1:45" ht="28.5" customHeight="1">
      <c r="A3" s="197" t="s">
        <v>98</v>
      </c>
      <c r="B3" s="198"/>
      <c r="C3" s="198"/>
      <c r="D3" s="198"/>
      <c r="E3" s="198"/>
      <c r="F3" s="198"/>
      <c r="G3" s="198"/>
      <c r="H3" s="198"/>
      <c r="I3" s="198"/>
      <c r="J3" s="198"/>
      <c r="K3" s="198"/>
      <c r="L3" s="198"/>
      <c r="M3" s="198"/>
      <c r="N3" s="198"/>
      <c r="O3" s="198"/>
      <c r="P3" s="198"/>
      <c r="Q3" s="198"/>
      <c r="R3" s="198"/>
      <c r="S3" s="198"/>
      <c r="T3" s="198"/>
      <c r="U3" s="198"/>
      <c r="V3" s="198"/>
      <c r="W3" s="198"/>
      <c r="X3" s="198"/>
      <c r="Y3" s="198"/>
      <c r="Z3" s="198"/>
      <c r="AA3" s="198"/>
      <c r="AB3" s="198"/>
      <c r="AC3" s="198"/>
      <c r="AD3" s="198"/>
      <c r="AE3" s="198"/>
      <c r="AF3" s="198"/>
      <c r="AG3" s="198"/>
      <c r="AH3" s="198"/>
      <c r="AI3" s="198"/>
      <c r="AJ3" s="198"/>
      <c r="AK3" s="198"/>
      <c r="AL3" s="198"/>
      <c r="AM3" s="198"/>
      <c r="AN3" s="198"/>
      <c r="AO3" s="198"/>
      <c r="AP3" s="198"/>
      <c r="AQ3" s="199"/>
      <c r="AS3" s="38" t="str">
        <f>MASTER!C9</f>
        <v>GOVT UPPER PRIMARY SCHOOL, AMERT KHEDI</v>
      </c>
    </row>
    <row r="4" spans="1:45" ht="26.25" customHeight="1">
      <c r="A4" s="200" t="s">
        <v>92</v>
      </c>
      <c r="B4" s="201"/>
      <c r="C4" s="195" t="s">
        <v>46</v>
      </c>
      <c r="D4" s="195"/>
      <c r="E4" s="195"/>
      <c r="F4" s="195"/>
      <c r="G4" s="195"/>
      <c r="H4" s="195"/>
      <c r="I4" s="195"/>
      <c r="J4" s="195"/>
      <c r="K4" s="195"/>
      <c r="L4" s="195"/>
      <c r="M4" s="195"/>
      <c r="N4" s="195"/>
      <c r="O4" s="195"/>
      <c r="P4" s="195"/>
      <c r="Q4" s="195"/>
      <c r="R4" s="195"/>
      <c r="S4" s="195"/>
      <c r="T4" s="195"/>
      <c r="U4" s="195"/>
      <c r="V4" s="195"/>
      <c r="W4" s="195"/>
      <c r="X4" s="195"/>
      <c r="Y4" s="195"/>
      <c r="Z4" s="195"/>
      <c r="AA4" s="195"/>
      <c r="AB4" s="195"/>
      <c r="AC4" s="195"/>
      <c r="AD4" s="195"/>
      <c r="AE4" s="195"/>
      <c r="AF4" s="195"/>
      <c r="AG4" s="195"/>
      <c r="AH4" s="195"/>
      <c r="AI4" s="195"/>
      <c r="AJ4" s="195"/>
      <c r="AK4" s="195"/>
      <c r="AL4" s="195"/>
      <c r="AM4" s="195"/>
      <c r="AN4" s="195"/>
      <c r="AO4" s="195"/>
      <c r="AP4" s="195"/>
      <c r="AQ4" s="195"/>
      <c r="AS4" s="38" t="str">
        <f>MASTER!C10</f>
        <v>GOVT UPPER PRIMARY SCHOOL, HANUMAT KHEDA</v>
      </c>
    </row>
    <row r="5" spans="1:45" s="7" customFormat="1" ht="89.25" customHeight="1">
      <c r="A5" s="202"/>
      <c r="B5" s="203"/>
      <c r="C5" s="42" t="str">
        <f>MASTER!H8</f>
        <v>CSG SEC. GRANT</v>
      </c>
      <c r="D5" s="42" t="str">
        <f>MASTER!H9</f>
        <v>CSG ELE.GRANT</v>
      </c>
      <c r="E5" s="42" t="str">
        <f>MASTER!H10</f>
        <v>CRC GRANT</v>
      </c>
      <c r="F5" s="42" t="str">
        <f>MASTER!H11</f>
        <v>MEETING AND TA GRANT</v>
      </c>
      <c r="G5" s="42" t="str">
        <f>MASTER!H12</f>
        <v>TLM GRANT</v>
      </c>
      <c r="H5" s="42" t="str">
        <f>MASTER!H13</f>
        <v>MOBILITY SPOT GRANT</v>
      </c>
      <c r="I5" s="42" t="str">
        <f>MASTER!H14</f>
        <v>SEONDARY SPORTS GRANT</v>
      </c>
      <c r="J5" s="42" t="str">
        <f>MASTER!H15</f>
        <v>ELEMENTRY SPORTS GRANT</v>
      </c>
      <c r="K5" s="42" t="str">
        <f>MASTER!H16</f>
        <v>PEEO OLYMPIC GRANT</v>
      </c>
      <c r="L5" s="42" t="str">
        <f>MASTER!H17</f>
        <v>SAMUDAYIK JAGRATI</v>
      </c>
      <c r="M5" s="42" t="str">
        <f>MASTER!H18</f>
        <v>APNI LADO GRANT</v>
      </c>
      <c r="N5" s="42" t="str">
        <f>MASTER!H19</f>
        <v>BAAL SAMAROH</v>
      </c>
      <c r="O5" s="42" t="str">
        <f>MASTER!H20</f>
        <v>SPORT FOR MODAL GREEN SCHOOL GRANT</v>
      </c>
      <c r="P5" s="42" t="str">
        <f>MASTER!H21</f>
        <v>SAMAGRA VIKAS EVAM PARYAVARAN</v>
      </c>
      <c r="Q5" s="42" t="str">
        <f>MASTER!H22</f>
        <v>VOULENTERS TRAINING</v>
      </c>
      <c r="R5" s="42" t="str">
        <f>MASTER!H23</f>
        <v>EK BHARAT SURAKSHIT BHARAT ACTIVITY</v>
      </c>
      <c r="S5" s="42" t="str">
        <f>MASTER!H24</f>
        <v>GENDOR ACTIVITY KISHORI MELA</v>
      </c>
      <c r="T5" s="42" t="str">
        <f>MASTER!H25</f>
        <v>GENDOR ACTIVITY SURKSHA AVAM DIGITAL LEARNING</v>
      </c>
      <c r="U5" s="42" t="str">
        <f>MASTER!H26</f>
        <v>GENDOR ACTIVITY VIDHYALAY EVAM VATAVARAN</v>
      </c>
      <c r="V5" s="42" t="str">
        <f>MASTER!H27</f>
        <v>VOCATIONAL EDUCATION</v>
      </c>
      <c r="W5" s="42">
        <f>MASTER!H28</f>
        <v>0</v>
      </c>
      <c r="X5" s="42">
        <f>MASTER!H29</f>
        <v>0</v>
      </c>
      <c r="Y5" s="42">
        <f>MASTER!H30</f>
        <v>0</v>
      </c>
      <c r="Z5" s="42">
        <f>MASTER!H31</f>
        <v>0</v>
      </c>
      <c r="AA5" s="42">
        <f>MASTER!H32</f>
        <v>0</v>
      </c>
      <c r="AB5" s="42">
        <f>MASTER!H33</f>
        <v>0</v>
      </c>
      <c r="AC5" s="42">
        <f>MASTER!H34</f>
        <v>0</v>
      </c>
      <c r="AD5" s="42">
        <f>MASTER!H35</f>
        <v>0</v>
      </c>
      <c r="AE5" s="42">
        <f>MASTER!H36</f>
        <v>0</v>
      </c>
      <c r="AF5" s="42">
        <f>MASTER!H37</f>
        <v>0</v>
      </c>
      <c r="AG5" s="42">
        <f>MASTER!H38</f>
        <v>0</v>
      </c>
      <c r="AH5" s="42">
        <f>MASTER!H39</f>
        <v>0</v>
      </c>
      <c r="AI5" s="42">
        <f>MASTER!H40</f>
        <v>0</v>
      </c>
      <c r="AJ5" s="42">
        <f>MASTER!H41</f>
        <v>0</v>
      </c>
      <c r="AK5" s="42">
        <f>MASTER!H42</f>
        <v>0</v>
      </c>
      <c r="AL5" s="42">
        <f>MASTER!H43</f>
        <v>0</v>
      </c>
      <c r="AM5" s="42">
        <f>MASTER!H44</f>
        <v>0</v>
      </c>
      <c r="AN5" s="42">
        <f>MASTER!H45</f>
        <v>0</v>
      </c>
      <c r="AO5" s="42">
        <f>MASTER!H46</f>
        <v>0</v>
      </c>
      <c r="AP5" s="42">
        <f>MASTER!H47</f>
        <v>0</v>
      </c>
      <c r="AQ5" s="43" t="s">
        <v>36</v>
      </c>
      <c r="AS5" s="38" t="str">
        <f>MASTER!C11</f>
        <v>GOVT UPPER PRIMARY SCHOOL, SODALHEDI</v>
      </c>
    </row>
    <row r="6" spans="1:45" s="7" customFormat="1" ht="41.25" customHeight="1">
      <c r="A6" s="204" t="s">
        <v>93</v>
      </c>
      <c r="B6" s="205"/>
      <c r="C6" s="26">
        <f>VLOOKUP($A$2,RECEIVED!B1:Z18,2,0)</f>
        <v>0</v>
      </c>
      <c r="D6" s="26">
        <f>VLOOKUP($A$2,RECEIVED!B1:Z18,3,0)</f>
        <v>10000</v>
      </c>
      <c r="E6" s="26">
        <f>VLOOKUP($A$2,RECEIVED!B1:Z18,4,0)</f>
        <v>0</v>
      </c>
      <c r="F6" s="26">
        <f>VLOOKUP($A$2,RECEIVED!B1:Z18,5,0)</f>
        <v>0</v>
      </c>
      <c r="G6" s="26">
        <f>VLOOKUP($A$2,RECEIVED!B1:Z18,6,0)</f>
        <v>0</v>
      </c>
      <c r="H6" s="26">
        <f>VLOOKUP($A$2,RECEIVED!B1:Z18,7,0)</f>
        <v>0</v>
      </c>
      <c r="I6" s="26">
        <f>VLOOKUP($A$2,RECEIVED!B1:Z18,8,0)</f>
        <v>0</v>
      </c>
      <c r="J6" s="26">
        <f>VLOOKUP($A$2,RECEIVED!B1:Z18,9,0)</f>
        <v>9000</v>
      </c>
      <c r="K6" s="26">
        <f>VLOOKUP($A$2,RECEIVED!B1:Z18,10,0)</f>
        <v>0</v>
      </c>
      <c r="L6" s="26">
        <f>VLOOKUP($A$2,RECEIVED!B1:Z18,11,0)</f>
        <v>300</v>
      </c>
      <c r="M6" s="26">
        <f>VLOOKUP($A$2,RECEIVED!B1:Z18,12,0)</f>
        <v>200</v>
      </c>
      <c r="N6" s="26">
        <f>VLOOKUP($A$2,RECEIVED!B1:Z18,13,0)</f>
        <v>200</v>
      </c>
      <c r="O6" s="26">
        <f>VLOOKUP($A$2,RECEIVED!B1:Z18,14,0)</f>
        <v>0</v>
      </c>
      <c r="P6" s="26">
        <f>VLOOKUP($A$2,RECEIVED!B1:Z18,15,0)</f>
        <v>10000</v>
      </c>
      <c r="Q6" s="26">
        <f>VLOOKUP($A$2,RECEIVED!B1:Z18,16,0)</f>
        <v>640</v>
      </c>
      <c r="R6" s="26">
        <f>VLOOKUP($A$2,RECEIVED!B1:Z18,17,0)</f>
        <v>500</v>
      </c>
      <c r="S6" s="26">
        <f>VLOOKUP($A$2,RECEIVED!B1:Z18,18,0)</f>
        <v>0</v>
      </c>
      <c r="T6" s="26">
        <f>VLOOKUP($A$2,RECEIVED!B1:Z18,19,0)</f>
        <v>500</v>
      </c>
      <c r="U6" s="26">
        <f>VLOOKUP($A$2,RECEIVED!B1:Z18,20,0)</f>
        <v>1000</v>
      </c>
      <c r="V6" s="26">
        <f>VLOOKUP($A$2,RECEIVED!B1:Z18,21,0)</f>
        <v>0</v>
      </c>
      <c r="W6" s="26"/>
      <c r="X6" s="26"/>
      <c r="Y6" s="26"/>
      <c r="Z6" s="26"/>
      <c r="AA6" s="26"/>
      <c r="AB6" s="26"/>
      <c r="AC6" s="26"/>
      <c r="AD6" s="26"/>
      <c r="AE6" s="26"/>
      <c r="AF6" s="26"/>
      <c r="AG6" s="26"/>
      <c r="AH6" s="26"/>
      <c r="AI6" s="26"/>
      <c r="AJ6" s="26"/>
      <c r="AK6" s="26"/>
      <c r="AL6" s="26"/>
      <c r="AM6" s="26"/>
      <c r="AN6" s="26"/>
      <c r="AO6" s="26"/>
      <c r="AP6" s="26"/>
      <c r="AQ6" s="24">
        <f>SUM(C6:AP6)</f>
        <v>32340</v>
      </c>
      <c r="AS6" s="38" t="str">
        <f>MASTER!C12</f>
        <v>GOVT UPPER PRIMARY SCHOOL, SALPUR</v>
      </c>
    </row>
    <row r="7" spans="1:45" s="7" customFormat="1" ht="41.25" customHeight="1">
      <c r="A7" s="204" t="s">
        <v>94</v>
      </c>
      <c r="B7" s="205"/>
      <c r="C7" s="26">
        <f>VLOOKUP(A2,Expenditure!B11:AQ25,2,0)</f>
        <v>0</v>
      </c>
      <c r="D7" s="26">
        <f>VLOOKUP(A2,Expenditure!B11:AQ25,3,0)</f>
        <v>10000</v>
      </c>
      <c r="E7" s="26">
        <f>VLOOKUP(A2,Expenditure!B11:AQ25,4,0)</f>
        <v>0</v>
      </c>
      <c r="F7" s="26">
        <f>VLOOKUP(A2,Expenditure!B11:AQ25,5,0)</f>
        <v>0</v>
      </c>
      <c r="G7" s="26">
        <f>VLOOKUP(A2,Expenditure!B11:AQ25,6,0)</f>
        <v>0</v>
      </c>
      <c r="H7" s="26">
        <f>VLOOKUP(A2,Expenditure!B11:AQ25,7,0)</f>
        <v>0</v>
      </c>
      <c r="I7" s="26">
        <f>VLOOKUP(A2,Expenditure!B11:AQ25,8,0)</f>
        <v>0</v>
      </c>
      <c r="J7" s="26">
        <f>VLOOKUP(A2,Expenditure!B11:AQ25,9,0)</f>
        <v>9000</v>
      </c>
      <c r="K7" s="26">
        <f>VLOOKUP(A2,Expenditure!B11:AQ25,10,0)</f>
        <v>0</v>
      </c>
      <c r="L7" s="26">
        <f>VLOOKUP(A2,Expenditure!B11:AQ25,11,0)</f>
        <v>300</v>
      </c>
      <c r="M7" s="26">
        <f>VLOOKUP(A2,Expenditure!B11:AQ25,12,0)</f>
        <v>200</v>
      </c>
      <c r="N7" s="26">
        <f>N11</f>
        <v>200</v>
      </c>
      <c r="O7" s="26">
        <f>VLOOKUP(A2,Expenditure!B11:AQ25,14,0)</f>
        <v>0</v>
      </c>
      <c r="P7" s="26">
        <f>VLOOKUP(A2,Expenditure!B11:AQ25,15,0)</f>
        <v>10000</v>
      </c>
      <c r="Q7" s="26">
        <f>VLOOKUP(A2,Expenditure!B11:AQ25,16,0)</f>
        <v>640</v>
      </c>
      <c r="R7" s="26">
        <f>VLOOKUP(A2,Expenditure!B11:AQ25,17,0)</f>
        <v>500</v>
      </c>
      <c r="S7" s="26">
        <f>VLOOKUP(A2,Expenditure!B11:AQ25,18,0)</f>
        <v>0</v>
      </c>
      <c r="T7" s="26">
        <f>VLOOKUP(A2,Expenditure!B11:AQ25,19,0)</f>
        <v>500</v>
      </c>
      <c r="U7" s="26">
        <f>VLOOKUP(A2,Expenditure!B11:AQ25,20,0)</f>
        <v>1000</v>
      </c>
      <c r="V7" s="26">
        <f>VLOOKUP(A2,Expenditure!B11:AQ25,21,0)</f>
        <v>0</v>
      </c>
      <c r="W7" s="26"/>
      <c r="X7" s="26"/>
      <c r="Y7" s="26"/>
      <c r="Z7" s="26"/>
      <c r="AA7" s="26"/>
      <c r="AB7" s="26"/>
      <c r="AC7" s="26"/>
      <c r="AD7" s="26"/>
      <c r="AE7" s="26"/>
      <c r="AF7" s="26"/>
      <c r="AG7" s="26"/>
      <c r="AH7" s="26"/>
      <c r="AI7" s="26"/>
      <c r="AJ7" s="26"/>
      <c r="AK7" s="26"/>
      <c r="AL7" s="26"/>
      <c r="AM7" s="26"/>
      <c r="AN7" s="26"/>
      <c r="AO7" s="26"/>
      <c r="AP7" s="26"/>
      <c r="AQ7" s="24">
        <f>SUM(C7:AP7)</f>
        <v>32340</v>
      </c>
      <c r="AS7" s="38" t="str">
        <f>MASTER!C13</f>
        <v>MAA BADI DAY CARE CENTER, SALPURA</v>
      </c>
    </row>
    <row r="8" spans="1:45" ht="41.25" customHeight="1">
      <c r="A8" s="206" t="s">
        <v>95</v>
      </c>
      <c r="B8" s="207"/>
      <c r="C8" s="45">
        <f>C6-C7</f>
        <v>0</v>
      </c>
      <c r="D8" s="45">
        <f t="shared" ref="D8:V8" si="0">D6-D7</f>
        <v>0</v>
      </c>
      <c r="E8" s="45">
        <f t="shared" si="0"/>
        <v>0</v>
      </c>
      <c r="F8" s="45">
        <f t="shared" si="0"/>
        <v>0</v>
      </c>
      <c r="G8" s="45">
        <f t="shared" si="0"/>
        <v>0</v>
      </c>
      <c r="H8" s="45">
        <f t="shared" si="0"/>
        <v>0</v>
      </c>
      <c r="I8" s="45">
        <f t="shared" si="0"/>
        <v>0</v>
      </c>
      <c r="J8" s="45">
        <f t="shared" si="0"/>
        <v>0</v>
      </c>
      <c r="K8" s="45">
        <f t="shared" si="0"/>
        <v>0</v>
      </c>
      <c r="L8" s="45">
        <f t="shared" si="0"/>
        <v>0</v>
      </c>
      <c r="M8" s="45">
        <f t="shared" si="0"/>
        <v>0</v>
      </c>
      <c r="N8" s="45">
        <f t="shared" si="0"/>
        <v>0</v>
      </c>
      <c r="O8" s="45">
        <f t="shared" si="0"/>
        <v>0</v>
      </c>
      <c r="P8" s="45">
        <f t="shared" si="0"/>
        <v>0</v>
      </c>
      <c r="Q8" s="45">
        <f t="shared" si="0"/>
        <v>0</v>
      </c>
      <c r="R8" s="45">
        <f t="shared" si="0"/>
        <v>0</v>
      </c>
      <c r="S8" s="45">
        <f t="shared" si="0"/>
        <v>0</v>
      </c>
      <c r="T8" s="45">
        <f t="shared" si="0"/>
        <v>0</v>
      </c>
      <c r="U8" s="45">
        <f t="shared" si="0"/>
        <v>0</v>
      </c>
      <c r="V8" s="45">
        <f t="shared" si="0"/>
        <v>0</v>
      </c>
      <c r="W8" s="45"/>
      <c r="X8" s="45"/>
      <c r="Y8" s="45"/>
      <c r="Z8" s="45"/>
      <c r="AA8" s="45"/>
      <c r="AB8" s="45"/>
      <c r="AC8" s="45"/>
      <c r="AD8" s="45"/>
      <c r="AE8" s="45"/>
      <c r="AF8" s="45"/>
      <c r="AG8" s="45"/>
      <c r="AH8" s="45"/>
      <c r="AI8" s="45"/>
      <c r="AJ8" s="45"/>
      <c r="AK8" s="45"/>
      <c r="AL8" s="45"/>
      <c r="AM8" s="45"/>
      <c r="AN8" s="45"/>
      <c r="AO8" s="45"/>
      <c r="AP8" s="45"/>
      <c r="AQ8" s="24">
        <f>SUM(C8:AP8)</f>
        <v>0</v>
      </c>
      <c r="AS8" s="38">
        <f>MASTER!C14</f>
        <v>0</v>
      </c>
    </row>
    <row r="9" spans="1:45" ht="33" customHeight="1">
      <c r="A9" s="196" t="s">
        <v>100</v>
      </c>
      <c r="B9" s="196"/>
      <c r="C9" s="196"/>
      <c r="D9" s="196"/>
      <c r="E9" s="196"/>
      <c r="F9" s="196"/>
      <c r="G9" s="196"/>
      <c r="H9" s="196"/>
      <c r="I9" s="196"/>
      <c r="J9" s="196"/>
      <c r="K9" s="196"/>
      <c r="L9" s="196"/>
      <c r="M9" s="196"/>
      <c r="N9" s="196"/>
      <c r="O9" s="196"/>
      <c r="P9" s="196"/>
      <c r="Q9" s="196"/>
      <c r="R9" s="196"/>
      <c r="S9" s="196"/>
      <c r="T9" s="196"/>
      <c r="U9" s="196"/>
      <c r="V9" s="196"/>
      <c r="W9" s="196"/>
      <c r="X9" s="196"/>
      <c r="Y9" s="196"/>
      <c r="Z9" s="196"/>
      <c r="AA9" s="196"/>
      <c r="AB9" s="196"/>
      <c r="AC9" s="196"/>
      <c r="AD9" s="196"/>
      <c r="AE9" s="196"/>
      <c r="AF9" s="196"/>
      <c r="AG9" s="196"/>
      <c r="AH9" s="196"/>
      <c r="AI9" s="196"/>
      <c r="AJ9" s="196"/>
      <c r="AK9" s="196"/>
      <c r="AL9" s="196"/>
      <c r="AM9" s="196"/>
      <c r="AN9" s="196"/>
      <c r="AO9" s="196"/>
      <c r="AP9" s="196"/>
      <c r="AQ9" s="196"/>
      <c r="AS9" s="38">
        <f>MASTER!C15</f>
        <v>0</v>
      </c>
    </row>
    <row r="10" spans="1:45" s="11" customFormat="1" ht="98.25" customHeight="1">
      <c r="A10" s="70" t="s">
        <v>97</v>
      </c>
      <c r="B10" s="52" t="s">
        <v>33</v>
      </c>
      <c r="C10" s="42" t="str">
        <f>MASTER!H8</f>
        <v>CSG SEC. GRANT</v>
      </c>
      <c r="D10" s="42" t="str">
        <f>MASTER!H9</f>
        <v>CSG ELE.GRANT</v>
      </c>
      <c r="E10" s="42" t="str">
        <f>MASTER!H10</f>
        <v>CRC GRANT</v>
      </c>
      <c r="F10" s="42" t="str">
        <f>MASTER!H11</f>
        <v>MEETING AND TA GRANT</v>
      </c>
      <c r="G10" s="42" t="str">
        <f>MASTER!H12</f>
        <v>TLM GRANT</v>
      </c>
      <c r="H10" s="42" t="str">
        <f>MASTER!H13</f>
        <v>MOBILITY SPOT GRANT</v>
      </c>
      <c r="I10" s="42" t="str">
        <f>MASTER!H14</f>
        <v>SEONDARY SPORTS GRANT</v>
      </c>
      <c r="J10" s="42" t="str">
        <f>MASTER!H15</f>
        <v>ELEMENTRY SPORTS GRANT</v>
      </c>
      <c r="K10" s="42" t="str">
        <f>MASTER!H16</f>
        <v>PEEO OLYMPIC GRANT</v>
      </c>
      <c r="L10" s="42" t="str">
        <f>MASTER!H17</f>
        <v>SAMUDAYIK JAGRATI</v>
      </c>
      <c r="M10" s="42" t="str">
        <f>MASTER!H18</f>
        <v>APNI LADO GRANT</v>
      </c>
      <c r="N10" s="42" t="str">
        <f>MASTER!H19</f>
        <v>BAAL SAMAROH</v>
      </c>
      <c r="O10" s="42" t="str">
        <f>MASTER!H20</f>
        <v>SPORT FOR MODAL GREEN SCHOOL GRANT</v>
      </c>
      <c r="P10" s="42" t="str">
        <f>MASTER!H21</f>
        <v>SAMAGRA VIKAS EVAM PARYAVARAN</v>
      </c>
      <c r="Q10" s="42" t="str">
        <f>MASTER!H22</f>
        <v>VOULENTERS TRAINING</v>
      </c>
      <c r="R10" s="42" t="str">
        <f>MASTER!H23</f>
        <v>EK BHARAT SURAKSHIT BHARAT ACTIVITY</v>
      </c>
      <c r="S10" s="42" t="str">
        <f>MASTER!H24</f>
        <v>GENDOR ACTIVITY KISHORI MELA</v>
      </c>
      <c r="T10" s="42" t="str">
        <f>MASTER!H25</f>
        <v>GENDOR ACTIVITY SURKSHA AVAM DIGITAL LEARNING</v>
      </c>
      <c r="U10" s="42" t="str">
        <f>MASTER!H26</f>
        <v>GENDOR ACTIVITY VIDHYALAY EVAM VATAVARAN</v>
      </c>
      <c r="V10" s="42" t="str">
        <f>MASTER!H27</f>
        <v>VOCATIONAL EDUCATION</v>
      </c>
      <c r="W10" s="42">
        <f>W5</f>
        <v>0</v>
      </c>
      <c r="X10" s="42">
        <f t="shared" ref="X10:AP10" si="1">X5</f>
        <v>0</v>
      </c>
      <c r="Y10" s="42">
        <f t="shared" si="1"/>
        <v>0</v>
      </c>
      <c r="Z10" s="42">
        <f t="shared" si="1"/>
        <v>0</v>
      </c>
      <c r="AA10" s="42">
        <f t="shared" si="1"/>
        <v>0</v>
      </c>
      <c r="AB10" s="42">
        <f t="shared" si="1"/>
        <v>0</v>
      </c>
      <c r="AC10" s="42">
        <f t="shared" si="1"/>
        <v>0</v>
      </c>
      <c r="AD10" s="42">
        <f t="shared" si="1"/>
        <v>0</v>
      </c>
      <c r="AE10" s="42">
        <f t="shared" si="1"/>
        <v>0</v>
      </c>
      <c r="AF10" s="42">
        <f t="shared" si="1"/>
        <v>0</v>
      </c>
      <c r="AG10" s="42">
        <f t="shared" si="1"/>
        <v>0</v>
      </c>
      <c r="AH10" s="42">
        <f t="shared" si="1"/>
        <v>0</v>
      </c>
      <c r="AI10" s="42">
        <f t="shared" si="1"/>
        <v>0</v>
      </c>
      <c r="AJ10" s="42">
        <f t="shared" si="1"/>
        <v>0</v>
      </c>
      <c r="AK10" s="42">
        <f t="shared" si="1"/>
        <v>0</v>
      </c>
      <c r="AL10" s="42">
        <f t="shared" si="1"/>
        <v>0</v>
      </c>
      <c r="AM10" s="42">
        <f t="shared" si="1"/>
        <v>0</v>
      </c>
      <c r="AN10" s="42">
        <f t="shared" si="1"/>
        <v>0</v>
      </c>
      <c r="AO10" s="42">
        <f t="shared" si="1"/>
        <v>0</v>
      </c>
      <c r="AP10" s="42">
        <f t="shared" si="1"/>
        <v>0</v>
      </c>
      <c r="AQ10" s="43" t="s">
        <v>36</v>
      </c>
      <c r="AS10" s="38">
        <f>MASTER!C16</f>
        <v>0</v>
      </c>
    </row>
    <row r="11" spans="1:45" ht="92.25" customHeight="1">
      <c r="A11" s="24">
        <f>IF(B11="","",1)</f>
        <v>1</v>
      </c>
      <c r="B11" s="44" t="str">
        <f>VLOOKUP($A$2,RECEIVED!B1:Z18,1,0)</f>
        <v>GOVT UPPER PRIMARY SCHOOL, KANWARPURA</v>
      </c>
      <c r="C11" s="45">
        <f>VLOOKUP(A2,Expenditure!B11:AQ25,2,0)</f>
        <v>0</v>
      </c>
      <c r="D11" s="45">
        <f>VLOOKUP(A2,Expenditure!B11:AQ25,3,0)</f>
        <v>10000</v>
      </c>
      <c r="E11" s="45">
        <f>VLOOKUP($A$2,RECEIVED!B1:Z18,4,0)</f>
        <v>0</v>
      </c>
      <c r="F11" s="45">
        <f>VLOOKUP($A$2,RECEIVED!B1:Z18,5,0)</f>
        <v>0</v>
      </c>
      <c r="G11" s="45">
        <f>VLOOKUP(A2,Expenditure!B11:AQ25,6,0)</f>
        <v>0</v>
      </c>
      <c r="H11" s="45">
        <f>VLOOKUP(A2,Expenditure!B11:AQ25,7,0)</f>
        <v>0</v>
      </c>
      <c r="I11" s="45">
        <f>VLOOKUP(A2,Expenditure!B11:AQ25,8,0)</f>
        <v>0</v>
      </c>
      <c r="J11" s="45">
        <f>VLOOKUP(A2,Expenditure!B11:AQ25,9,0)</f>
        <v>9000</v>
      </c>
      <c r="K11" s="45">
        <f>VLOOKUP(A2,Expenditure!B11:AQ25,10,0)</f>
        <v>0</v>
      </c>
      <c r="L11" s="45">
        <f>VLOOKUP(A2,Expenditure!B11:AQ25,11,0)</f>
        <v>300</v>
      </c>
      <c r="M11" s="45">
        <f>VLOOKUP(A2,Expenditure!B11:AQ25,12,0)</f>
        <v>200</v>
      </c>
      <c r="N11" s="45">
        <f>VLOOKUP(A2,Expenditure!B11:AQ25,13,0)</f>
        <v>200</v>
      </c>
      <c r="O11" s="45">
        <f>VLOOKUP(A2,Expenditure!B11:AQ25,14,0)</f>
        <v>0</v>
      </c>
      <c r="P11" s="45">
        <f>VLOOKUP(A2,Expenditure!B11:AQ25,15,0)</f>
        <v>10000</v>
      </c>
      <c r="Q11" s="45">
        <f>VLOOKUP(A2,Expenditure!B11:AQ25,16,0)</f>
        <v>640</v>
      </c>
      <c r="R11" s="45">
        <f>VLOOKUP(A2,Expenditure!B11:AQ25,17,0)</f>
        <v>500</v>
      </c>
      <c r="S11" s="45">
        <f>VLOOKUP(A2,Expenditure!B11:AQ25,18,0)</f>
        <v>0</v>
      </c>
      <c r="T11" s="45">
        <f>VLOOKUP(A2,Expenditure!B11:AQ25,19,0)</f>
        <v>500</v>
      </c>
      <c r="U11" s="45">
        <f>VLOOKUP(A2,Expenditure!B11:AQ25,20,0)</f>
        <v>1000</v>
      </c>
      <c r="V11" s="45">
        <f>VLOOKUP(A2,Expenditure!B11:AQ25,21,0)</f>
        <v>0</v>
      </c>
      <c r="W11" s="45"/>
      <c r="X11" s="45"/>
      <c r="Y11" s="45"/>
      <c r="Z11" s="45"/>
      <c r="AA11" s="45"/>
      <c r="AB11" s="45"/>
      <c r="AC11" s="45"/>
      <c r="AD11" s="45"/>
      <c r="AE11" s="45"/>
      <c r="AF11" s="45"/>
      <c r="AG11" s="45"/>
      <c r="AH11" s="45"/>
      <c r="AI11" s="45"/>
      <c r="AJ11" s="45"/>
      <c r="AK11" s="45"/>
      <c r="AL11" s="45"/>
      <c r="AM11" s="45"/>
      <c r="AN11" s="45"/>
      <c r="AO11" s="45"/>
      <c r="AP11" s="45"/>
      <c r="AQ11" s="24">
        <f>SUM(C11:AP11)</f>
        <v>32340</v>
      </c>
      <c r="AR11" s="3" t="str">
        <f>MASTER!C5</f>
        <v>GOVT SR. SECONDARY SCHOOL, GORDHANPURA</v>
      </c>
      <c r="AS11" s="38">
        <f>MASTER!C17</f>
        <v>0</v>
      </c>
    </row>
    <row r="12" spans="1:45" s="3" customFormat="1" ht="44.25" customHeight="1">
      <c r="A12" s="209" t="s">
        <v>43</v>
      </c>
      <c r="B12" s="210"/>
      <c r="C12" s="48">
        <f t="shared" ref="C12:AQ12" si="2">SUM(C11:C11)</f>
        <v>0</v>
      </c>
      <c r="D12" s="48">
        <f t="shared" si="2"/>
        <v>10000</v>
      </c>
      <c r="E12" s="48">
        <f t="shared" si="2"/>
        <v>0</v>
      </c>
      <c r="F12" s="48">
        <f t="shared" si="2"/>
        <v>0</v>
      </c>
      <c r="G12" s="48">
        <f t="shared" si="2"/>
        <v>0</v>
      </c>
      <c r="H12" s="48">
        <f t="shared" si="2"/>
        <v>0</v>
      </c>
      <c r="I12" s="48">
        <f t="shared" si="2"/>
        <v>0</v>
      </c>
      <c r="J12" s="48">
        <f t="shared" si="2"/>
        <v>9000</v>
      </c>
      <c r="K12" s="48">
        <f t="shared" si="2"/>
        <v>0</v>
      </c>
      <c r="L12" s="48">
        <f t="shared" si="2"/>
        <v>300</v>
      </c>
      <c r="M12" s="48">
        <f t="shared" si="2"/>
        <v>200</v>
      </c>
      <c r="N12" s="48">
        <f t="shared" si="2"/>
        <v>200</v>
      </c>
      <c r="O12" s="48">
        <f t="shared" si="2"/>
        <v>0</v>
      </c>
      <c r="P12" s="48">
        <f t="shared" si="2"/>
        <v>10000</v>
      </c>
      <c r="Q12" s="48">
        <f t="shared" si="2"/>
        <v>640</v>
      </c>
      <c r="R12" s="48">
        <f t="shared" si="2"/>
        <v>500</v>
      </c>
      <c r="S12" s="48">
        <f t="shared" si="2"/>
        <v>0</v>
      </c>
      <c r="T12" s="48">
        <f t="shared" si="2"/>
        <v>500</v>
      </c>
      <c r="U12" s="48">
        <f t="shared" si="2"/>
        <v>1000</v>
      </c>
      <c r="V12" s="48">
        <f t="shared" si="2"/>
        <v>0</v>
      </c>
      <c r="W12" s="48"/>
      <c r="X12" s="48"/>
      <c r="Y12" s="48"/>
      <c r="Z12" s="48"/>
      <c r="AA12" s="48"/>
      <c r="AB12" s="48"/>
      <c r="AC12" s="48"/>
      <c r="AD12" s="48"/>
      <c r="AE12" s="48"/>
      <c r="AF12" s="48"/>
      <c r="AG12" s="48"/>
      <c r="AH12" s="48"/>
      <c r="AI12" s="48"/>
      <c r="AJ12" s="48"/>
      <c r="AK12" s="48"/>
      <c r="AL12" s="48"/>
      <c r="AM12" s="48"/>
      <c r="AN12" s="48"/>
      <c r="AO12" s="48"/>
      <c r="AP12" s="48"/>
      <c r="AQ12" s="48">
        <f t="shared" si="2"/>
        <v>32340</v>
      </c>
      <c r="AR12" s="38">
        <f>MASTER!C22</f>
        <v>0</v>
      </c>
      <c r="AS12" s="38">
        <f>MASTER!C18</f>
        <v>0</v>
      </c>
    </row>
    <row r="13" spans="1:45" hidden="1">
      <c r="AS13" s="38">
        <f>MASTER!C19</f>
        <v>0</v>
      </c>
    </row>
    <row r="14" spans="1:45" hidden="1">
      <c r="AS14" s="38">
        <f>MASTER!C20</f>
        <v>0</v>
      </c>
    </row>
    <row r="15" spans="1:45" hidden="1">
      <c r="AS15" s="38">
        <f>MASTER!C21</f>
        <v>0</v>
      </c>
    </row>
    <row r="16" spans="1:45" hidden="1">
      <c r="AS16" s="38">
        <f>MASTER!C22</f>
        <v>0</v>
      </c>
    </row>
  </sheetData>
  <sheetProtection password="FC12" sheet="1" objects="1" scenarios="1" formatRows="0"/>
  <mergeCells count="11">
    <mergeCell ref="A8:B8"/>
    <mergeCell ref="A9:AQ9"/>
    <mergeCell ref="A12:B12"/>
    <mergeCell ref="A2:H2"/>
    <mergeCell ref="I2:AQ2"/>
    <mergeCell ref="A7:B7"/>
    <mergeCell ref="A1:AQ1"/>
    <mergeCell ref="A3:AQ3"/>
    <mergeCell ref="A4:B5"/>
    <mergeCell ref="C4:AQ4"/>
    <mergeCell ref="A6:B6"/>
  </mergeCells>
  <conditionalFormatting sqref="C12:AQ12 C8:AP8 B11:AQ11">
    <cfRule type="cellIs" dxfId="2" priority="5" operator="equal">
      <formula>0</formula>
    </cfRule>
  </conditionalFormatting>
  <conditionalFormatting sqref="C6:AQ8">
    <cfRule type="cellIs" dxfId="3" priority="4" operator="equal">
      <formula>0</formula>
    </cfRule>
  </conditionalFormatting>
  <dataValidations count="1">
    <dataValidation type="list" allowBlank="1" showInputMessage="1" showErrorMessage="1" sqref="A2:H2">
      <formula1>$AS$1:$AS$16</formula1>
    </dataValidation>
  </dataValidations>
  <pageMargins left="0.7" right="0.7" top="0.42" bottom="0.75" header="0.3" footer="0.3"/>
  <pageSetup scale="43" orientation="landscape" verticalDpi="0" r:id="rId1"/>
  <headerFooter>
    <oddFooter>&amp;C&amp;"Arial Black,Regular"&amp;14RAJTEACHERS.NET</oddFooter>
  </headerFooter>
  <drawing r:id="rId2"/>
</worksheet>
</file>

<file path=xl/worksheets/sheet9.xml><?xml version="1.0" encoding="utf-8"?>
<worksheet xmlns="http://schemas.openxmlformats.org/spreadsheetml/2006/main" xmlns:r="http://schemas.openxmlformats.org/officeDocument/2006/relationships">
  <dimension ref="A1:Z20"/>
  <sheetViews>
    <sheetView zoomScale="85" zoomScaleNormal="85" workbookViewId="0">
      <selection activeCell="B3" sqref="B3"/>
    </sheetView>
  </sheetViews>
  <sheetFormatPr defaultRowHeight="15"/>
  <cols>
    <col min="1" max="1" width="4.42578125" customWidth="1"/>
    <col min="2" max="2" width="34.42578125" customWidth="1"/>
    <col min="3" max="3" width="9.5703125" customWidth="1"/>
    <col min="4" max="4" width="9" customWidth="1"/>
    <col min="5" max="5" width="7.7109375" customWidth="1"/>
    <col min="6" max="6" width="9.7109375" customWidth="1"/>
    <col min="7" max="7" width="7.42578125" customWidth="1"/>
    <col min="8" max="8" width="9.85546875" customWidth="1"/>
    <col min="9" max="10" width="10.28515625" customWidth="1"/>
    <col min="11" max="11" width="8.85546875" customWidth="1"/>
    <col min="12" max="12" width="9.140625" customWidth="1"/>
    <col min="14" max="14" width="8.7109375" customWidth="1"/>
    <col min="15" max="15" width="14.28515625" customWidth="1"/>
    <col min="18" max="18" width="14.42578125" customWidth="1"/>
    <col min="19" max="19" width="12.5703125" customWidth="1"/>
    <col min="20" max="20" width="14.85546875" customWidth="1"/>
    <col min="21" max="21" width="15.28515625" customWidth="1"/>
    <col min="22" max="22" width="11.42578125" customWidth="1"/>
    <col min="23" max="25" width="8" customWidth="1"/>
    <col min="26" max="26" width="12.140625" customWidth="1"/>
  </cols>
  <sheetData>
    <row r="1" spans="1:26" ht="26.25" customHeight="1">
      <c r="A1" s="221" t="s">
        <v>32</v>
      </c>
      <c r="B1" s="222" t="s">
        <v>33</v>
      </c>
      <c r="C1" s="223" t="s">
        <v>46</v>
      </c>
      <c r="D1" s="223"/>
      <c r="E1" s="223"/>
      <c r="F1" s="223"/>
      <c r="G1" s="223"/>
      <c r="H1" s="223"/>
      <c r="I1" s="223"/>
      <c r="J1" s="223"/>
      <c r="K1" s="223"/>
      <c r="L1" s="223"/>
      <c r="M1" s="223"/>
      <c r="N1" s="223"/>
      <c r="O1" s="223"/>
      <c r="P1" s="223"/>
      <c r="Q1" s="223"/>
      <c r="R1" s="223"/>
      <c r="S1" s="223"/>
      <c r="T1" s="223"/>
      <c r="U1" s="223"/>
      <c r="V1" s="223"/>
      <c r="W1" s="223"/>
      <c r="X1" s="223"/>
      <c r="Y1" s="223"/>
      <c r="Z1" s="223"/>
    </row>
    <row r="2" spans="1:26" s="7" customFormat="1" ht="54" customHeight="1">
      <c r="A2" s="221"/>
      <c r="B2" s="222"/>
      <c r="C2" s="8" t="str">
        <f>MASTER!H8</f>
        <v>CSG SEC. GRANT</v>
      </c>
      <c r="D2" s="8" t="str">
        <f>MASTER!H9</f>
        <v>CSG ELE.GRANT</v>
      </c>
      <c r="E2" s="8" t="str">
        <f>MASTER!H10</f>
        <v>CRC GRANT</v>
      </c>
      <c r="F2" s="9" t="str">
        <f>MASTER!H11</f>
        <v>MEETING AND TA GRANT</v>
      </c>
      <c r="G2" s="9" t="str">
        <f>MASTER!H12</f>
        <v>TLM GRANT</v>
      </c>
      <c r="H2" s="9" t="str">
        <f>MASTER!H13</f>
        <v>MOBILITY SPOT GRANT</v>
      </c>
      <c r="I2" s="9" t="str">
        <f>MASTER!H14</f>
        <v>SEONDARY SPORTS GRANT</v>
      </c>
      <c r="J2" s="9" t="str">
        <f>MASTER!H15</f>
        <v>ELEMENTRY SPORTS GRANT</v>
      </c>
      <c r="K2" s="9" t="str">
        <f>MASTER!H16</f>
        <v>PEEO OLYMPIC GRANT</v>
      </c>
      <c r="L2" s="9" t="str">
        <f>MASTER!H17</f>
        <v>SAMUDAYIK JAGRATI</v>
      </c>
      <c r="M2" s="9" t="str">
        <f>MASTER!H18</f>
        <v>APNI LADO GRANT</v>
      </c>
      <c r="N2" s="9" t="str">
        <f>MASTER!H19</f>
        <v>BAAL SAMAROH</v>
      </c>
      <c r="O2" s="9" t="str">
        <f>MASTER!H20</f>
        <v>SPORT FOR MODAL GREEN SCHOOL GRANT</v>
      </c>
      <c r="P2" s="9" t="str">
        <f>MASTER!H21</f>
        <v>SAMAGRA VIKAS EVAM PARYAVARAN</v>
      </c>
      <c r="Q2" s="9" t="str">
        <f>MASTER!H22</f>
        <v>VOULENTERS TRAINING</v>
      </c>
      <c r="R2" s="9" t="str">
        <f>MASTER!H23</f>
        <v>EK BHARAT SURAKSHIT BHARAT ACTIVITY</v>
      </c>
      <c r="S2" s="9" t="str">
        <f>MASTER!H24</f>
        <v>GENDOR ACTIVITY KISHORI MELA</v>
      </c>
      <c r="T2" s="9" t="str">
        <f>MASTER!H25</f>
        <v>GENDOR ACTIVITY SURKSHA AVAM DIGITAL LEARNING</v>
      </c>
      <c r="U2" s="9" t="str">
        <f>MASTER!H26</f>
        <v>GENDOR ACTIVITY VIDHYALAY EVAM VATAVARAN</v>
      </c>
      <c r="V2" s="9" t="str">
        <f>MASTER!H27</f>
        <v>VOCATIONAL EDUCATION</v>
      </c>
      <c r="W2" s="9">
        <f>MASTER!H43</f>
        <v>0</v>
      </c>
      <c r="X2" s="9">
        <f>MASTER!H44</f>
        <v>0</v>
      </c>
      <c r="Y2" s="9">
        <f>MASTER!H45</f>
        <v>0</v>
      </c>
      <c r="Z2" s="10" t="s">
        <v>36</v>
      </c>
    </row>
    <row r="3" spans="1:26" ht="40.5" customHeight="1">
      <c r="A3" s="4">
        <v>1</v>
      </c>
      <c r="B3" s="12" t="str">
        <f>MASTER!C5</f>
        <v>GOVT SR. SECONDARY SCHOOL, GORDHANPURA</v>
      </c>
      <c r="C3" s="31">
        <f>'RECEIVED AMOUNT '!C6</f>
        <v>50000</v>
      </c>
      <c r="D3" s="31">
        <f>'RECEIVED AMOUNT '!D6</f>
        <v>0</v>
      </c>
      <c r="E3" s="31">
        <f>'RECEIVED AMOUNT '!E6</f>
        <v>15000</v>
      </c>
      <c r="F3" s="31">
        <f>'RECEIVED AMOUNT '!F6</f>
        <v>5000</v>
      </c>
      <c r="G3" s="31">
        <f>'RECEIVED AMOUNT '!G6</f>
        <v>1000</v>
      </c>
      <c r="H3" s="31">
        <f>'RECEIVED AMOUNT '!H6</f>
        <v>1000</v>
      </c>
      <c r="I3" s="31">
        <f>'RECEIVED AMOUNT '!I6</f>
        <v>25000</v>
      </c>
      <c r="J3" s="31">
        <f>'RECEIVED AMOUNT '!J6</f>
        <v>0</v>
      </c>
      <c r="K3" s="31">
        <f>'RECEIVED AMOUNT '!K6</f>
        <v>9150</v>
      </c>
      <c r="L3" s="31">
        <f>'RECEIVED AMOUNT '!L6</f>
        <v>300</v>
      </c>
      <c r="M3" s="31">
        <f>'RECEIVED AMOUNT '!M6</f>
        <v>200</v>
      </c>
      <c r="N3" s="31">
        <f>'RECEIVED AMOUNT '!N6</f>
        <v>200</v>
      </c>
      <c r="O3" s="31">
        <f>'RECEIVED AMOUNT '!O6</f>
        <v>0</v>
      </c>
      <c r="P3" s="31">
        <f>'RECEIVED AMOUNT '!P6</f>
        <v>0</v>
      </c>
      <c r="Q3" s="31">
        <f>'RECEIVED AMOUNT '!Q6</f>
        <v>640</v>
      </c>
      <c r="R3" s="31">
        <f>'RECEIVED AMOUNT '!R6</f>
        <v>500</v>
      </c>
      <c r="S3" s="31">
        <f>'RECEIVED AMOUNT '!S6</f>
        <v>4500</v>
      </c>
      <c r="T3" s="31">
        <f>'RECEIVED AMOUNT '!T6</f>
        <v>500</v>
      </c>
      <c r="U3" s="31">
        <f>'RECEIVED AMOUNT '!U6</f>
        <v>1000</v>
      </c>
      <c r="V3" s="31">
        <f>'RECEIVED AMOUNT '!V6</f>
        <v>0</v>
      </c>
      <c r="W3" s="31" t="e">
        <f>'RECEIVED AMOUNT '!#REF!</f>
        <v>#REF!</v>
      </c>
      <c r="X3" s="31" t="e">
        <f>'RECEIVED AMOUNT '!#REF!</f>
        <v>#REF!</v>
      </c>
      <c r="Y3" s="31" t="e">
        <f>'RECEIVED AMOUNT '!#REF!</f>
        <v>#REF!</v>
      </c>
      <c r="Z3" s="4" t="e">
        <f>SUM(C3:Y3)</f>
        <v>#REF!</v>
      </c>
    </row>
    <row r="4" spans="1:26" ht="36.75" customHeight="1">
      <c r="A4" s="4">
        <f>MASTER!B8</f>
        <v>1</v>
      </c>
      <c r="B4" s="12" t="str">
        <f>MASTER!C8</f>
        <v>GOVT UPPER PRIMARY SCHOOL, KANWARPURA</v>
      </c>
      <c r="C4" s="31">
        <f>'RECEIVED AMOUNT '!C9</f>
        <v>0</v>
      </c>
      <c r="D4" s="31">
        <f>'RECEIVED AMOUNT '!D9</f>
        <v>10000</v>
      </c>
      <c r="E4" s="31">
        <f>'RECEIVED AMOUNT '!E9</f>
        <v>0</v>
      </c>
      <c r="F4" s="31">
        <f>'RECEIVED AMOUNT '!F9</f>
        <v>0</v>
      </c>
      <c r="G4" s="31">
        <f>'RECEIVED AMOUNT '!G9</f>
        <v>0</v>
      </c>
      <c r="H4" s="31">
        <f>'RECEIVED AMOUNT '!H9</f>
        <v>0</v>
      </c>
      <c r="I4" s="31">
        <f>'RECEIVED AMOUNT '!I9</f>
        <v>0</v>
      </c>
      <c r="J4" s="31">
        <f>'RECEIVED AMOUNT '!J9</f>
        <v>9000</v>
      </c>
      <c r="K4" s="31">
        <f>'RECEIVED AMOUNT '!K9</f>
        <v>0</v>
      </c>
      <c r="L4" s="31">
        <f>'RECEIVED AMOUNT '!L9</f>
        <v>300</v>
      </c>
      <c r="M4" s="31">
        <f>'RECEIVED AMOUNT '!M9</f>
        <v>200</v>
      </c>
      <c r="N4" s="31">
        <f>'RECEIVED AMOUNT '!N9</f>
        <v>200</v>
      </c>
      <c r="O4" s="31">
        <f>'RECEIVED AMOUNT '!O9</f>
        <v>0</v>
      </c>
      <c r="P4" s="31">
        <f>'RECEIVED AMOUNT '!P9</f>
        <v>10000</v>
      </c>
      <c r="Q4" s="31">
        <f>'RECEIVED AMOUNT '!Q9</f>
        <v>640</v>
      </c>
      <c r="R4" s="31">
        <f>'RECEIVED AMOUNT '!R9</f>
        <v>500</v>
      </c>
      <c r="S4" s="31">
        <f>'RECEIVED AMOUNT '!S9</f>
        <v>0</v>
      </c>
      <c r="T4" s="31">
        <f>'RECEIVED AMOUNT '!T9</f>
        <v>500</v>
      </c>
      <c r="U4" s="31">
        <f>'RECEIVED AMOUNT '!U9</f>
        <v>1000</v>
      </c>
      <c r="V4" s="31">
        <f>'RECEIVED AMOUNT '!V9</f>
        <v>0</v>
      </c>
      <c r="W4" s="31" t="e">
        <f>'RECEIVED AMOUNT '!#REF!</f>
        <v>#REF!</v>
      </c>
      <c r="X4" s="31" t="e">
        <f>'RECEIVED AMOUNT '!#REF!</f>
        <v>#REF!</v>
      </c>
      <c r="Y4" s="31" t="e">
        <f>'RECEIVED AMOUNT '!#REF!</f>
        <v>#REF!</v>
      </c>
      <c r="Z4" s="4" t="e">
        <f t="shared" ref="Z4:Z18" si="0">SUM(C4:Y4)</f>
        <v>#REF!</v>
      </c>
    </row>
    <row r="5" spans="1:26" ht="36.75" customHeight="1">
      <c r="A5" s="4">
        <f>MASTER!B9</f>
        <v>2</v>
      </c>
      <c r="B5" s="12" t="str">
        <f>MASTER!C9</f>
        <v>GOVT UPPER PRIMARY SCHOOL, AMERT KHEDI</v>
      </c>
      <c r="C5" s="31">
        <f>'RECEIVED AMOUNT '!C10</f>
        <v>0</v>
      </c>
      <c r="D5" s="31">
        <f>'RECEIVED AMOUNT '!D10</f>
        <v>10000</v>
      </c>
      <c r="E5" s="31">
        <f>'RECEIVED AMOUNT '!E10</f>
        <v>0</v>
      </c>
      <c r="F5" s="31">
        <f>'RECEIVED AMOUNT '!F10</f>
        <v>0</v>
      </c>
      <c r="G5" s="31">
        <f>'RECEIVED AMOUNT '!G10</f>
        <v>0</v>
      </c>
      <c r="H5" s="31">
        <f>'RECEIVED AMOUNT '!H10</f>
        <v>0</v>
      </c>
      <c r="I5" s="31">
        <f>'RECEIVED AMOUNT '!I10</f>
        <v>0</v>
      </c>
      <c r="J5" s="31">
        <f>'RECEIVED AMOUNT '!J10</f>
        <v>9000</v>
      </c>
      <c r="K5" s="31">
        <f>'RECEIVED AMOUNT '!K10</f>
        <v>0</v>
      </c>
      <c r="L5" s="31">
        <f>'RECEIVED AMOUNT '!L10</f>
        <v>300</v>
      </c>
      <c r="M5" s="31">
        <f>'RECEIVED AMOUNT '!M10</f>
        <v>200</v>
      </c>
      <c r="N5" s="31">
        <f>'RECEIVED AMOUNT '!N10</f>
        <v>200</v>
      </c>
      <c r="O5" s="31">
        <f>'RECEIVED AMOUNT '!O10</f>
        <v>0</v>
      </c>
      <c r="P5" s="31">
        <f>'RECEIVED AMOUNT '!P10</f>
        <v>10000</v>
      </c>
      <c r="Q5" s="31">
        <f>'RECEIVED AMOUNT '!Q10</f>
        <v>640</v>
      </c>
      <c r="R5" s="31">
        <f>'RECEIVED AMOUNT '!R10</f>
        <v>500</v>
      </c>
      <c r="S5" s="31">
        <f>'RECEIVED AMOUNT '!S10</f>
        <v>0</v>
      </c>
      <c r="T5" s="31">
        <f>'RECEIVED AMOUNT '!T10</f>
        <v>500</v>
      </c>
      <c r="U5" s="31">
        <f>'RECEIVED AMOUNT '!U10</f>
        <v>1000</v>
      </c>
      <c r="V5" s="31">
        <f>'RECEIVED AMOUNT '!V10</f>
        <v>0</v>
      </c>
      <c r="W5" s="31" t="e">
        <f>'RECEIVED AMOUNT '!#REF!</f>
        <v>#REF!</v>
      </c>
      <c r="X5" s="31" t="e">
        <f>'RECEIVED AMOUNT '!#REF!</f>
        <v>#REF!</v>
      </c>
      <c r="Y5" s="31" t="e">
        <f>'RECEIVED AMOUNT '!#REF!</f>
        <v>#REF!</v>
      </c>
      <c r="Z5" s="4" t="e">
        <f t="shared" si="0"/>
        <v>#REF!</v>
      </c>
    </row>
    <row r="6" spans="1:26" ht="36.75" customHeight="1">
      <c r="A6" s="4">
        <f>MASTER!B10</f>
        <v>3</v>
      </c>
      <c r="B6" s="12" t="str">
        <f>MASTER!C10</f>
        <v>GOVT UPPER PRIMARY SCHOOL, HANUMAT KHEDA</v>
      </c>
      <c r="C6" s="31">
        <f>'RECEIVED AMOUNT '!C11</f>
        <v>0</v>
      </c>
      <c r="D6" s="31">
        <f>'RECEIVED AMOUNT '!D11</f>
        <v>10000</v>
      </c>
      <c r="E6" s="31">
        <f>'RECEIVED AMOUNT '!E11</f>
        <v>0</v>
      </c>
      <c r="F6" s="31">
        <f>'RECEIVED AMOUNT '!F11</f>
        <v>0</v>
      </c>
      <c r="G6" s="31">
        <f>'RECEIVED AMOUNT '!G11</f>
        <v>0</v>
      </c>
      <c r="H6" s="31">
        <f>'RECEIVED AMOUNT '!H11</f>
        <v>0</v>
      </c>
      <c r="I6" s="31">
        <f>'RECEIVED AMOUNT '!I11</f>
        <v>0</v>
      </c>
      <c r="J6" s="31">
        <f>'RECEIVED AMOUNT '!J11</f>
        <v>9000</v>
      </c>
      <c r="K6" s="31">
        <f>'RECEIVED AMOUNT '!K11</f>
        <v>0</v>
      </c>
      <c r="L6" s="31">
        <f>'RECEIVED AMOUNT '!L11</f>
        <v>300</v>
      </c>
      <c r="M6" s="31">
        <f>'RECEIVED AMOUNT '!M11</f>
        <v>200</v>
      </c>
      <c r="N6" s="31">
        <f>'RECEIVED AMOUNT '!N11</f>
        <v>200</v>
      </c>
      <c r="O6" s="31">
        <f>'RECEIVED AMOUNT '!O11</f>
        <v>0</v>
      </c>
      <c r="P6" s="31">
        <f>'RECEIVED AMOUNT '!P11</f>
        <v>10000</v>
      </c>
      <c r="Q6" s="31">
        <f>'RECEIVED AMOUNT '!Q11</f>
        <v>640</v>
      </c>
      <c r="R6" s="31">
        <f>'RECEIVED AMOUNT '!R11</f>
        <v>500</v>
      </c>
      <c r="S6" s="31">
        <f>'RECEIVED AMOUNT '!S11</f>
        <v>0</v>
      </c>
      <c r="T6" s="31">
        <f>'RECEIVED AMOUNT '!T11</f>
        <v>500</v>
      </c>
      <c r="U6" s="31">
        <f>'RECEIVED AMOUNT '!U11</f>
        <v>1000</v>
      </c>
      <c r="V6" s="31">
        <f>'RECEIVED AMOUNT '!V11</f>
        <v>0</v>
      </c>
      <c r="W6" s="31" t="e">
        <f>'RECEIVED AMOUNT '!#REF!</f>
        <v>#REF!</v>
      </c>
      <c r="X6" s="31" t="e">
        <f>'RECEIVED AMOUNT '!#REF!</f>
        <v>#REF!</v>
      </c>
      <c r="Y6" s="31" t="e">
        <f>'RECEIVED AMOUNT '!#REF!</f>
        <v>#REF!</v>
      </c>
      <c r="Z6" s="4" t="e">
        <f t="shared" si="0"/>
        <v>#REF!</v>
      </c>
    </row>
    <row r="7" spans="1:26" ht="36.75" customHeight="1">
      <c r="A7" s="4">
        <f>MASTER!B11</f>
        <v>4</v>
      </c>
      <c r="B7" s="12" t="str">
        <f>MASTER!C11</f>
        <v>GOVT UPPER PRIMARY SCHOOL, SODALHEDI</v>
      </c>
      <c r="C7" s="31">
        <f>'RECEIVED AMOUNT '!C12</f>
        <v>0</v>
      </c>
      <c r="D7" s="31">
        <f>'RECEIVED AMOUNT '!D12</f>
        <v>25000</v>
      </c>
      <c r="E7" s="31">
        <f>'RECEIVED AMOUNT '!E12</f>
        <v>0</v>
      </c>
      <c r="F7" s="31">
        <f>'RECEIVED AMOUNT '!F12</f>
        <v>0</v>
      </c>
      <c r="G7" s="31">
        <f>'RECEIVED AMOUNT '!G12</f>
        <v>0</v>
      </c>
      <c r="H7" s="31">
        <f>'RECEIVED AMOUNT '!H12</f>
        <v>0</v>
      </c>
      <c r="I7" s="31">
        <f>'RECEIVED AMOUNT '!I12</f>
        <v>0</v>
      </c>
      <c r="J7" s="31">
        <f>'RECEIVED AMOUNT '!J12</f>
        <v>9000</v>
      </c>
      <c r="K7" s="31">
        <f>'RECEIVED AMOUNT '!K12</f>
        <v>0</v>
      </c>
      <c r="L7" s="31">
        <f>'RECEIVED AMOUNT '!L12</f>
        <v>300</v>
      </c>
      <c r="M7" s="31">
        <f>'RECEIVED AMOUNT '!M12</f>
        <v>200</v>
      </c>
      <c r="N7" s="31">
        <f>'RECEIVED AMOUNT '!N12</f>
        <v>200</v>
      </c>
      <c r="O7" s="31">
        <f>'RECEIVED AMOUNT '!O12</f>
        <v>0</v>
      </c>
      <c r="P7" s="31">
        <f>'RECEIVED AMOUNT '!P12</f>
        <v>10000</v>
      </c>
      <c r="Q7" s="31">
        <f>'RECEIVED AMOUNT '!Q12</f>
        <v>640</v>
      </c>
      <c r="R7" s="31">
        <f>'RECEIVED AMOUNT '!R12</f>
        <v>500</v>
      </c>
      <c r="S7" s="31">
        <f>'RECEIVED AMOUNT '!S12</f>
        <v>0</v>
      </c>
      <c r="T7" s="31">
        <f>'RECEIVED AMOUNT '!T12</f>
        <v>500</v>
      </c>
      <c r="U7" s="31">
        <f>'RECEIVED AMOUNT '!U12</f>
        <v>1000</v>
      </c>
      <c r="V7" s="31">
        <f>'RECEIVED AMOUNT '!V12</f>
        <v>0</v>
      </c>
      <c r="W7" s="31" t="e">
        <f>'RECEIVED AMOUNT '!#REF!</f>
        <v>#REF!</v>
      </c>
      <c r="X7" s="31" t="e">
        <f>'RECEIVED AMOUNT '!#REF!</f>
        <v>#REF!</v>
      </c>
      <c r="Y7" s="31" t="e">
        <f>'RECEIVED AMOUNT '!#REF!</f>
        <v>#REF!</v>
      </c>
      <c r="Z7" s="4" t="e">
        <f t="shared" si="0"/>
        <v>#REF!</v>
      </c>
    </row>
    <row r="8" spans="1:26" ht="36.75" customHeight="1">
      <c r="A8" s="4">
        <f>MASTER!B12</f>
        <v>5</v>
      </c>
      <c r="B8" s="12" t="str">
        <f>MASTER!C12</f>
        <v>GOVT UPPER PRIMARY SCHOOL, SALPUR</v>
      </c>
      <c r="C8" s="31">
        <f>'RECEIVED AMOUNT '!C13</f>
        <v>0</v>
      </c>
      <c r="D8" s="31">
        <f>'RECEIVED AMOUNT '!D13</f>
        <v>25000</v>
      </c>
      <c r="E8" s="31">
        <f>'RECEIVED AMOUNT '!E13</f>
        <v>0</v>
      </c>
      <c r="F8" s="31">
        <f>'RECEIVED AMOUNT '!F13</f>
        <v>0</v>
      </c>
      <c r="G8" s="31">
        <f>'RECEIVED AMOUNT '!G13</f>
        <v>0</v>
      </c>
      <c r="H8" s="31">
        <f>'RECEIVED AMOUNT '!H13</f>
        <v>0</v>
      </c>
      <c r="I8" s="31">
        <f>'RECEIVED AMOUNT '!I13</f>
        <v>0</v>
      </c>
      <c r="J8" s="31">
        <f>'RECEIVED AMOUNT '!J13</f>
        <v>9000</v>
      </c>
      <c r="K8" s="31">
        <f>'RECEIVED AMOUNT '!K13</f>
        <v>0</v>
      </c>
      <c r="L8" s="31">
        <f>'RECEIVED AMOUNT '!L13</f>
        <v>300</v>
      </c>
      <c r="M8" s="31">
        <f>'RECEIVED AMOUNT '!M13</f>
        <v>200</v>
      </c>
      <c r="N8" s="31">
        <f>'RECEIVED AMOUNT '!N13</f>
        <v>200</v>
      </c>
      <c r="O8" s="31">
        <f>'RECEIVED AMOUNT '!O13</f>
        <v>0</v>
      </c>
      <c r="P8" s="31">
        <f>'RECEIVED AMOUNT '!P13</f>
        <v>10000</v>
      </c>
      <c r="Q8" s="31">
        <f>'RECEIVED AMOUNT '!Q13</f>
        <v>640</v>
      </c>
      <c r="R8" s="31">
        <f>'RECEIVED AMOUNT '!R13</f>
        <v>500</v>
      </c>
      <c r="S8" s="31">
        <f>'RECEIVED AMOUNT '!S13</f>
        <v>0</v>
      </c>
      <c r="T8" s="31">
        <f>'RECEIVED AMOUNT '!T13</f>
        <v>500</v>
      </c>
      <c r="U8" s="31">
        <f>'RECEIVED AMOUNT '!U13</f>
        <v>1000</v>
      </c>
      <c r="V8" s="31">
        <f>'RECEIVED AMOUNT '!V13</f>
        <v>0</v>
      </c>
      <c r="W8" s="31" t="e">
        <f>'RECEIVED AMOUNT '!#REF!</f>
        <v>#REF!</v>
      </c>
      <c r="X8" s="31" t="e">
        <f>'RECEIVED AMOUNT '!#REF!</f>
        <v>#REF!</v>
      </c>
      <c r="Y8" s="31" t="e">
        <f>'RECEIVED AMOUNT '!#REF!</f>
        <v>#REF!</v>
      </c>
      <c r="Z8" s="4" t="e">
        <f t="shared" si="0"/>
        <v>#REF!</v>
      </c>
    </row>
    <row r="9" spans="1:26" ht="36.75" customHeight="1">
      <c r="A9" s="4">
        <f>MASTER!B13</f>
        <v>6</v>
      </c>
      <c r="B9" s="12" t="str">
        <f>MASTER!C13</f>
        <v>MAA BADI DAY CARE CENTER, SALPURA</v>
      </c>
      <c r="C9" s="31">
        <f>'RECEIVED AMOUNT '!C14</f>
        <v>0</v>
      </c>
      <c r="D9" s="31">
        <f>'RECEIVED AMOUNT '!D14</f>
        <v>10000</v>
      </c>
      <c r="E9" s="31">
        <f>'RECEIVED AMOUNT '!E14</f>
        <v>0</v>
      </c>
      <c r="F9" s="31">
        <f>'RECEIVED AMOUNT '!F14</f>
        <v>0</v>
      </c>
      <c r="G9" s="31">
        <f>'RECEIVED AMOUNT '!G14</f>
        <v>0</v>
      </c>
      <c r="H9" s="31">
        <f>'RECEIVED AMOUNT '!H14</f>
        <v>0</v>
      </c>
      <c r="I9" s="31">
        <f>'RECEIVED AMOUNT '!I14</f>
        <v>0</v>
      </c>
      <c r="J9" s="31">
        <f>'RECEIVED AMOUNT '!J14</f>
        <v>5000</v>
      </c>
      <c r="K9" s="31">
        <f>'RECEIVED AMOUNT '!K14</f>
        <v>0</v>
      </c>
      <c r="L9" s="31">
        <f>'RECEIVED AMOUNT '!L14</f>
        <v>300</v>
      </c>
      <c r="M9" s="31">
        <f>'RECEIVED AMOUNT '!M14</f>
        <v>200</v>
      </c>
      <c r="N9" s="31">
        <f>'RECEIVED AMOUNT '!N14</f>
        <v>200</v>
      </c>
      <c r="O9" s="31">
        <f>'RECEIVED AMOUNT '!O14</f>
        <v>0</v>
      </c>
      <c r="P9" s="31">
        <f>'RECEIVED AMOUNT '!P14</f>
        <v>5000</v>
      </c>
      <c r="Q9" s="31">
        <f>'RECEIVED AMOUNT '!Q14</f>
        <v>640</v>
      </c>
      <c r="R9" s="31">
        <f>'RECEIVED AMOUNT '!R14</f>
        <v>0</v>
      </c>
      <c r="S9" s="31">
        <f>'RECEIVED AMOUNT '!S14</f>
        <v>0</v>
      </c>
      <c r="T9" s="31">
        <f>'RECEIVED AMOUNT '!T14</f>
        <v>500</v>
      </c>
      <c r="U9" s="31">
        <f>'RECEIVED AMOUNT '!U14</f>
        <v>1000</v>
      </c>
      <c r="V9" s="31">
        <f>'RECEIVED AMOUNT '!V14</f>
        <v>0</v>
      </c>
      <c r="W9" s="31" t="e">
        <f>'RECEIVED AMOUNT '!#REF!</f>
        <v>#REF!</v>
      </c>
      <c r="X9" s="31" t="e">
        <f>'RECEIVED AMOUNT '!#REF!</f>
        <v>#REF!</v>
      </c>
      <c r="Y9" s="31" t="e">
        <f>'RECEIVED AMOUNT '!#REF!</f>
        <v>#REF!</v>
      </c>
      <c r="Z9" s="4" t="e">
        <f t="shared" si="0"/>
        <v>#REF!</v>
      </c>
    </row>
    <row r="10" spans="1:26" ht="36.75" customHeight="1">
      <c r="A10" s="4" t="str">
        <f>MASTER!B14</f>
        <v/>
      </c>
      <c r="B10" s="12">
        <f>MASTER!C14</f>
        <v>0</v>
      </c>
      <c r="C10" s="31">
        <f>'RECEIVED AMOUNT '!C15</f>
        <v>0</v>
      </c>
      <c r="D10" s="31">
        <f>'RECEIVED AMOUNT '!D15</f>
        <v>0</v>
      </c>
      <c r="E10" s="31">
        <f>'RECEIVED AMOUNT '!E15</f>
        <v>0</v>
      </c>
      <c r="F10" s="31">
        <f>'RECEIVED AMOUNT '!F15</f>
        <v>0</v>
      </c>
      <c r="G10" s="31">
        <f>'RECEIVED AMOUNT '!G15</f>
        <v>0</v>
      </c>
      <c r="H10" s="31">
        <f>'RECEIVED AMOUNT '!H15</f>
        <v>0</v>
      </c>
      <c r="I10" s="31">
        <f>'RECEIVED AMOUNT '!I15</f>
        <v>0</v>
      </c>
      <c r="J10" s="31">
        <f>'RECEIVED AMOUNT '!J15</f>
        <v>0</v>
      </c>
      <c r="K10" s="31">
        <f>'RECEIVED AMOUNT '!K15</f>
        <v>0</v>
      </c>
      <c r="L10" s="31">
        <f>'RECEIVED AMOUNT '!L15</f>
        <v>0</v>
      </c>
      <c r="M10" s="31">
        <f>'RECEIVED AMOUNT '!M15</f>
        <v>0</v>
      </c>
      <c r="N10" s="31">
        <f>'RECEIVED AMOUNT '!N15</f>
        <v>0</v>
      </c>
      <c r="O10" s="31">
        <f>'RECEIVED AMOUNT '!O15</f>
        <v>0</v>
      </c>
      <c r="P10" s="31">
        <f>'RECEIVED AMOUNT '!P15</f>
        <v>0</v>
      </c>
      <c r="Q10" s="31">
        <f>'RECEIVED AMOUNT '!Q15</f>
        <v>0</v>
      </c>
      <c r="R10" s="31">
        <f>'RECEIVED AMOUNT '!R15</f>
        <v>0</v>
      </c>
      <c r="S10" s="31">
        <f>'RECEIVED AMOUNT '!S15</f>
        <v>0</v>
      </c>
      <c r="T10" s="31">
        <f>'RECEIVED AMOUNT '!T15</f>
        <v>0</v>
      </c>
      <c r="U10" s="31">
        <f>'RECEIVED AMOUNT '!U15</f>
        <v>0</v>
      </c>
      <c r="V10" s="31">
        <f>'RECEIVED AMOUNT '!V15</f>
        <v>0</v>
      </c>
      <c r="W10" s="31" t="e">
        <f>'RECEIVED AMOUNT '!#REF!</f>
        <v>#REF!</v>
      </c>
      <c r="X10" s="31" t="e">
        <f>'RECEIVED AMOUNT '!#REF!</f>
        <v>#REF!</v>
      </c>
      <c r="Y10" s="31" t="e">
        <f>'RECEIVED AMOUNT '!#REF!</f>
        <v>#REF!</v>
      </c>
      <c r="Z10" s="4" t="e">
        <f t="shared" si="0"/>
        <v>#REF!</v>
      </c>
    </row>
    <row r="11" spans="1:26" ht="36.75" customHeight="1">
      <c r="A11" s="4" t="str">
        <f>MASTER!B15</f>
        <v/>
      </c>
      <c r="B11" s="12">
        <f>MASTER!C15</f>
        <v>0</v>
      </c>
      <c r="C11" s="31">
        <f>'RECEIVED AMOUNT '!C16</f>
        <v>0</v>
      </c>
      <c r="D11" s="31">
        <f>'RECEIVED AMOUNT '!D16</f>
        <v>0</v>
      </c>
      <c r="E11" s="31">
        <f>'RECEIVED AMOUNT '!E16</f>
        <v>0</v>
      </c>
      <c r="F11" s="31">
        <f>'RECEIVED AMOUNT '!F16</f>
        <v>0</v>
      </c>
      <c r="G11" s="31">
        <f>'RECEIVED AMOUNT '!G16</f>
        <v>0</v>
      </c>
      <c r="H11" s="31">
        <f>'RECEIVED AMOUNT '!H16</f>
        <v>0</v>
      </c>
      <c r="I11" s="31">
        <f>'RECEIVED AMOUNT '!I16</f>
        <v>0</v>
      </c>
      <c r="J11" s="31">
        <f>'RECEIVED AMOUNT '!J16</f>
        <v>0</v>
      </c>
      <c r="K11" s="31">
        <f>'RECEIVED AMOUNT '!K16</f>
        <v>0</v>
      </c>
      <c r="L11" s="31">
        <f>'RECEIVED AMOUNT '!L16</f>
        <v>0</v>
      </c>
      <c r="M11" s="31">
        <f>'RECEIVED AMOUNT '!M16</f>
        <v>0</v>
      </c>
      <c r="N11" s="31">
        <f>'RECEIVED AMOUNT '!N16</f>
        <v>0</v>
      </c>
      <c r="O11" s="31">
        <f>'RECEIVED AMOUNT '!O16</f>
        <v>0</v>
      </c>
      <c r="P11" s="31">
        <f>'RECEIVED AMOUNT '!P16</f>
        <v>0</v>
      </c>
      <c r="Q11" s="31">
        <f>'RECEIVED AMOUNT '!Q16</f>
        <v>0</v>
      </c>
      <c r="R11" s="31">
        <f>'RECEIVED AMOUNT '!R16</f>
        <v>0</v>
      </c>
      <c r="S11" s="31">
        <f>'RECEIVED AMOUNT '!S16</f>
        <v>0</v>
      </c>
      <c r="T11" s="31">
        <f>'RECEIVED AMOUNT '!T16</f>
        <v>0</v>
      </c>
      <c r="U11" s="31">
        <f>'RECEIVED AMOUNT '!U16</f>
        <v>0</v>
      </c>
      <c r="V11" s="31">
        <f>'RECEIVED AMOUNT '!V16</f>
        <v>0</v>
      </c>
      <c r="W11" s="31" t="e">
        <f>'RECEIVED AMOUNT '!#REF!</f>
        <v>#REF!</v>
      </c>
      <c r="X11" s="31" t="e">
        <f>'RECEIVED AMOUNT '!#REF!</f>
        <v>#REF!</v>
      </c>
      <c r="Y11" s="31" t="e">
        <f>'RECEIVED AMOUNT '!#REF!</f>
        <v>#REF!</v>
      </c>
      <c r="Z11" s="4" t="e">
        <f t="shared" si="0"/>
        <v>#REF!</v>
      </c>
    </row>
    <row r="12" spans="1:26" ht="36.75" customHeight="1">
      <c r="A12" s="4" t="str">
        <f>MASTER!B16</f>
        <v/>
      </c>
      <c r="B12" s="12">
        <f>MASTER!C16</f>
        <v>0</v>
      </c>
      <c r="C12" s="31">
        <f>'RECEIVED AMOUNT '!C17</f>
        <v>0</v>
      </c>
      <c r="D12" s="31">
        <f>'RECEIVED AMOUNT '!D17</f>
        <v>0</v>
      </c>
      <c r="E12" s="31">
        <f>'RECEIVED AMOUNT '!E17</f>
        <v>0</v>
      </c>
      <c r="F12" s="31">
        <f>'RECEIVED AMOUNT '!F17</f>
        <v>0</v>
      </c>
      <c r="G12" s="31">
        <f>'RECEIVED AMOUNT '!G17</f>
        <v>0</v>
      </c>
      <c r="H12" s="31">
        <f>'RECEIVED AMOUNT '!H17</f>
        <v>0</v>
      </c>
      <c r="I12" s="31">
        <f>'RECEIVED AMOUNT '!I17</f>
        <v>0</v>
      </c>
      <c r="J12" s="31">
        <f>'RECEIVED AMOUNT '!J17</f>
        <v>0</v>
      </c>
      <c r="K12" s="31">
        <f>'RECEIVED AMOUNT '!K17</f>
        <v>0</v>
      </c>
      <c r="L12" s="31">
        <f>'RECEIVED AMOUNT '!L17</f>
        <v>0</v>
      </c>
      <c r="M12" s="31">
        <f>'RECEIVED AMOUNT '!M17</f>
        <v>0</v>
      </c>
      <c r="N12" s="31">
        <f>'RECEIVED AMOUNT '!N17</f>
        <v>0</v>
      </c>
      <c r="O12" s="31">
        <f>'RECEIVED AMOUNT '!O17</f>
        <v>0</v>
      </c>
      <c r="P12" s="31">
        <f>'RECEIVED AMOUNT '!P17</f>
        <v>0</v>
      </c>
      <c r="Q12" s="31">
        <f>'RECEIVED AMOUNT '!Q17</f>
        <v>0</v>
      </c>
      <c r="R12" s="31">
        <f>'RECEIVED AMOUNT '!R17</f>
        <v>0</v>
      </c>
      <c r="S12" s="31">
        <f>'RECEIVED AMOUNT '!S17</f>
        <v>0</v>
      </c>
      <c r="T12" s="31">
        <f>'RECEIVED AMOUNT '!T17</f>
        <v>0</v>
      </c>
      <c r="U12" s="31">
        <f>'RECEIVED AMOUNT '!U17</f>
        <v>0</v>
      </c>
      <c r="V12" s="31">
        <f>'RECEIVED AMOUNT '!V17</f>
        <v>0</v>
      </c>
      <c r="W12" s="31" t="e">
        <f>'RECEIVED AMOUNT '!#REF!</f>
        <v>#REF!</v>
      </c>
      <c r="X12" s="31" t="e">
        <f>'RECEIVED AMOUNT '!#REF!</f>
        <v>#REF!</v>
      </c>
      <c r="Y12" s="31" t="e">
        <f>'RECEIVED AMOUNT '!#REF!</f>
        <v>#REF!</v>
      </c>
      <c r="Z12" s="4" t="e">
        <f t="shared" si="0"/>
        <v>#REF!</v>
      </c>
    </row>
    <row r="13" spans="1:26" ht="36.75" customHeight="1">
      <c r="A13" s="4" t="str">
        <f>MASTER!B17</f>
        <v/>
      </c>
      <c r="B13" s="12">
        <f>MASTER!C17</f>
        <v>0</v>
      </c>
      <c r="C13" s="31">
        <f>'RECEIVED AMOUNT '!C18</f>
        <v>0</v>
      </c>
      <c r="D13" s="31">
        <f>'RECEIVED AMOUNT '!D18</f>
        <v>0</v>
      </c>
      <c r="E13" s="31">
        <f>'RECEIVED AMOUNT '!E18</f>
        <v>0</v>
      </c>
      <c r="F13" s="31">
        <f>'RECEIVED AMOUNT '!F18</f>
        <v>0</v>
      </c>
      <c r="G13" s="31">
        <f>'RECEIVED AMOUNT '!G18</f>
        <v>0</v>
      </c>
      <c r="H13" s="31">
        <f>'RECEIVED AMOUNT '!H18</f>
        <v>0</v>
      </c>
      <c r="I13" s="31">
        <f>'RECEIVED AMOUNT '!I18</f>
        <v>0</v>
      </c>
      <c r="J13" s="31">
        <f>'RECEIVED AMOUNT '!J18</f>
        <v>0</v>
      </c>
      <c r="K13" s="31">
        <f>'RECEIVED AMOUNT '!K18</f>
        <v>0</v>
      </c>
      <c r="L13" s="31">
        <f>'RECEIVED AMOUNT '!L18</f>
        <v>0</v>
      </c>
      <c r="M13" s="31">
        <f>'RECEIVED AMOUNT '!M18</f>
        <v>0</v>
      </c>
      <c r="N13" s="31">
        <f>'RECEIVED AMOUNT '!N18</f>
        <v>0</v>
      </c>
      <c r="O13" s="31">
        <f>'RECEIVED AMOUNT '!O18</f>
        <v>0</v>
      </c>
      <c r="P13" s="31">
        <f>'RECEIVED AMOUNT '!P18</f>
        <v>0</v>
      </c>
      <c r="Q13" s="31">
        <f>'RECEIVED AMOUNT '!Q18</f>
        <v>0</v>
      </c>
      <c r="R13" s="31">
        <f>'RECEIVED AMOUNT '!R18</f>
        <v>0</v>
      </c>
      <c r="S13" s="31">
        <f>'RECEIVED AMOUNT '!S18</f>
        <v>0</v>
      </c>
      <c r="T13" s="31">
        <f>'RECEIVED AMOUNT '!T18</f>
        <v>0</v>
      </c>
      <c r="U13" s="31">
        <f>'RECEIVED AMOUNT '!U18</f>
        <v>0</v>
      </c>
      <c r="V13" s="31">
        <f>'RECEIVED AMOUNT '!V18</f>
        <v>0</v>
      </c>
      <c r="W13" s="31" t="e">
        <f>'RECEIVED AMOUNT '!#REF!</f>
        <v>#REF!</v>
      </c>
      <c r="X13" s="31" t="e">
        <f>'RECEIVED AMOUNT '!#REF!</f>
        <v>#REF!</v>
      </c>
      <c r="Y13" s="31" t="e">
        <f>'RECEIVED AMOUNT '!#REF!</f>
        <v>#REF!</v>
      </c>
      <c r="Z13" s="4" t="e">
        <f t="shared" si="0"/>
        <v>#REF!</v>
      </c>
    </row>
    <row r="14" spans="1:26" ht="36.75" customHeight="1">
      <c r="A14" s="4" t="str">
        <f>MASTER!B18</f>
        <v/>
      </c>
      <c r="B14" s="12">
        <f>MASTER!C18</f>
        <v>0</v>
      </c>
      <c r="C14" s="31">
        <f>'RECEIVED AMOUNT '!C19</f>
        <v>0</v>
      </c>
      <c r="D14" s="31">
        <f>'RECEIVED AMOUNT '!D19</f>
        <v>0</v>
      </c>
      <c r="E14" s="31">
        <f>'RECEIVED AMOUNT '!E19</f>
        <v>0</v>
      </c>
      <c r="F14" s="31">
        <f>'RECEIVED AMOUNT '!F19</f>
        <v>0</v>
      </c>
      <c r="G14" s="31">
        <f>'RECEIVED AMOUNT '!G19</f>
        <v>0</v>
      </c>
      <c r="H14" s="31">
        <f>'RECEIVED AMOUNT '!H19</f>
        <v>0</v>
      </c>
      <c r="I14" s="31">
        <f>'RECEIVED AMOUNT '!I19</f>
        <v>0</v>
      </c>
      <c r="J14" s="31">
        <f>'RECEIVED AMOUNT '!J19</f>
        <v>0</v>
      </c>
      <c r="K14" s="31">
        <f>'RECEIVED AMOUNT '!K19</f>
        <v>0</v>
      </c>
      <c r="L14" s="31">
        <f>'RECEIVED AMOUNT '!L19</f>
        <v>0</v>
      </c>
      <c r="M14" s="31">
        <f>'RECEIVED AMOUNT '!M19</f>
        <v>0</v>
      </c>
      <c r="N14" s="31">
        <f>'RECEIVED AMOUNT '!N19</f>
        <v>0</v>
      </c>
      <c r="O14" s="31">
        <f>'RECEIVED AMOUNT '!O19</f>
        <v>0</v>
      </c>
      <c r="P14" s="31">
        <f>'RECEIVED AMOUNT '!P19</f>
        <v>0</v>
      </c>
      <c r="Q14" s="31">
        <f>'RECEIVED AMOUNT '!Q19</f>
        <v>0</v>
      </c>
      <c r="R14" s="31">
        <f>'RECEIVED AMOUNT '!R19</f>
        <v>0</v>
      </c>
      <c r="S14" s="31">
        <f>'RECEIVED AMOUNT '!S19</f>
        <v>0</v>
      </c>
      <c r="T14" s="31">
        <f>'RECEIVED AMOUNT '!T19</f>
        <v>0</v>
      </c>
      <c r="U14" s="31">
        <f>'RECEIVED AMOUNT '!U19</f>
        <v>0</v>
      </c>
      <c r="V14" s="31">
        <f>'RECEIVED AMOUNT '!V19</f>
        <v>0</v>
      </c>
      <c r="W14" s="31" t="e">
        <f>'RECEIVED AMOUNT '!#REF!</f>
        <v>#REF!</v>
      </c>
      <c r="X14" s="31" t="e">
        <f>'RECEIVED AMOUNT '!#REF!</f>
        <v>#REF!</v>
      </c>
      <c r="Y14" s="31" t="e">
        <f>'RECEIVED AMOUNT '!#REF!</f>
        <v>#REF!</v>
      </c>
      <c r="Z14" s="4" t="e">
        <f t="shared" si="0"/>
        <v>#REF!</v>
      </c>
    </row>
    <row r="15" spans="1:26" ht="36.75" customHeight="1">
      <c r="A15" s="4" t="str">
        <f>MASTER!B19</f>
        <v/>
      </c>
      <c r="B15" s="12">
        <f>MASTER!C19</f>
        <v>0</v>
      </c>
      <c r="C15" s="31">
        <f>'RECEIVED AMOUNT '!C20</f>
        <v>0</v>
      </c>
      <c r="D15" s="31">
        <f>'RECEIVED AMOUNT '!D20</f>
        <v>0</v>
      </c>
      <c r="E15" s="31">
        <f>'RECEIVED AMOUNT '!E20</f>
        <v>0</v>
      </c>
      <c r="F15" s="31">
        <f>'RECEIVED AMOUNT '!F20</f>
        <v>0</v>
      </c>
      <c r="G15" s="31">
        <f>'RECEIVED AMOUNT '!G20</f>
        <v>0</v>
      </c>
      <c r="H15" s="31">
        <f>'RECEIVED AMOUNT '!H20</f>
        <v>0</v>
      </c>
      <c r="I15" s="31">
        <f>'RECEIVED AMOUNT '!I20</f>
        <v>0</v>
      </c>
      <c r="J15" s="31">
        <f>'RECEIVED AMOUNT '!J20</f>
        <v>0</v>
      </c>
      <c r="K15" s="31">
        <f>'RECEIVED AMOUNT '!K20</f>
        <v>0</v>
      </c>
      <c r="L15" s="31">
        <f>'RECEIVED AMOUNT '!L20</f>
        <v>0</v>
      </c>
      <c r="M15" s="31">
        <f>'RECEIVED AMOUNT '!M20</f>
        <v>0</v>
      </c>
      <c r="N15" s="31">
        <f>'RECEIVED AMOUNT '!N20</f>
        <v>0</v>
      </c>
      <c r="O15" s="31">
        <f>'RECEIVED AMOUNT '!O20</f>
        <v>0</v>
      </c>
      <c r="P15" s="31">
        <f>'RECEIVED AMOUNT '!P20</f>
        <v>0</v>
      </c>
      <c r="Q15" s="31">
        <f>'RECEIVED AMOUNT '!Q20</f>
        <v>0</v>
      </c>
      <c r="R15" s="31">
        <f>'RECEIVED AMOUNT '!R20</f>
        <v>0</v>
      </c>
      <c r="S15" s="31">
        <f>'RECEIVED AMOUNT '!S20</f>
        <v>0</v>
      </c>
      <c r="T15" s="31">
        <f>'RECEIVED AMOUNT '!T20</f>
        <v>0</v>
      </c>
      <c r="U15" s="31">
        <f>'RECEIVED AMOUNT '!U20</f>
        <v>0</v>
      </c>
      <c r="V15" s="31">
        <f>'RECEIVED AMOUNT '!V20</f>
        <v>0</v>
      </c>
      <c r="W15" s="31" t="e">
        <f>'RECEIVED AMOUNT '!#REF!</f>
        <v>#REF!</v>
      </c>
      <c r="X15" s="31" t="e">
        <f>'RECEIVED AMOUNT '!#REF!</f>
        <v>#REF!</v>
      </c>
      <c r="Y15" s="31" t="e">
        <f>'RECEIVED AMOUNT '!#REF!</f>
        <v>#REF!</v>
      </c>
      <c r="Z15" s="4" t="e">
        <f t="shared" si="0"/>
        <v>#REF!</v>
      </c>
    </row>
    <row r="16" spans="1:26" ht="36.75" customHeight="1">
      <c r="A16" s="4" t="str">
        <f>MASTER!B20</f>
        <v/>
      </c>
      <c r="B16" s="12">
        <f>MASTER!C20</f>
        <v>0</v>
      </c>
      <c r="C16" s="31">
        <f>'RECEIVED AMOUNT '!C21</f>
        <v>0</v>
      </c>
      <c r="D16" s="31">
        <f>'RECEIVED AMOUNT '!D21</f>
        <v>0</v>
      </c>
      <c r="E16" s="31">
        <f>'RECEIVED AMOUNT '!E21</f>
        <v>0</v>
      </c>
      <c r="F16" s="31">
        <f>'RECEIVED AMOUNT '!F21</f>
        <v>0</v>
      </c>
      <c r="G16" s="31">
        <f>'RECEIVED AMOUNT '!G21</f>
        <v>0</v>
      </c>
      <c r="H16" s="31">
        <f>'RECEIVED AMOUNT '!H21</f>
        <v>0</v>
      </c>
      <c r="I16" s="31">
        <f>'RECEIVED AMOUNT '!I21</f>
        <v>0</v>
      </c>
      <c r="J16" s="31">
        <f>'RECEIVED AMOUNT '!J21</f>
        <v>0</v>
      </c>
      <c r="K16" s="31">
        <f>'RECEIVED AMOUNT '!K21</f>
        <v>0</v>
      </c>
      <c r="L16" s="31">
        <f>'RECEIVED AMOUNT '!L21</f>
        <v>0</v>
      </c>
      <c r="M16" s="31">
        <f>'RECEIVED AMOUNT '!M21</f>
        <v>0</v>
      </c>
      <c r="N16" s="31">
        <f>'RECEIVED AMOUNT '!N21</f>
        <v>0</v>
      </c>
      <c r="O16" s="31">
        <f>'RECEIVED AMOUNT '!O21</f>
        <v>0</v>
      </c>
      <c r="P16" s="31">
        <f>'RECEIVED AMOUNT '!P21</f>
        <v>0</v>
      </c>
      <c r="Q16" s="31">
        <f>'RECEIVED AMOUNT '!Q21</f>
        <v>0</v>
      </c>
      <c r="R16" s="31">
        <f>'RECEIVED AMOUNT '!R21</f>
        <v>0</v>
      </c>
      <c r="S16" s="31">
        <f>'RECEIVED AMOUNT '!S21</f>
        <v>0</v>
      </c>
      <c r="T16" s="31">
        <f>'RECEIVED AMOUNT '!T21</f>
        <v>0</v>
      </c>
      <c r="U16" s="31">
        <f>'RECEIVED AMOUNT '!U21</f>
        <v>0</v>
      </c>
      <c r="V16" s="31">
        <f>'RECEIVED AMOUNT '!V21</f>
        <v>0</v>
      </c>
      <c r="W16" s="31" t="e">
        <f>'RECEIVED AMOUNT '!#REF!</f>
        <v>#REF!</v>
      </c>
      <c r="X16" s="31" t="e">
        <f>'RECEIVED AMOUNT '!#REF!</f>
        <v>#REF!</v>
      </c>
      <c r="Y16" s="31" t="e">
        <f>'RECEIVED AMOUNT '!#REF!</f>
        <v>#REF!</v>
      </c>
      <c r="Z16" s="4" t="e">
        <f t="shared" si="0"/>
        <v>#REF!</v>
      </c>
    </row>
    <row r="17" spans="1:26" ht="36.75" customHeight="1">
      <c r="A17" s="4" t="str">
        <f>MASTER!B21</f>
        <v/>
      </c>
      <c r="B17" s="12">
        <f>MASTER!C21</f>
        <v>0</v>
      </c>
      <c r="C17" s="31">
        <f>'RECEIVED AMOUNT '!C22</f>
        <v>0</v>
      </c>
      <c r="D17" s="31">
        <f>'RECEIVED AMOUNT '!D22</f>
        <v>0</v>
      </c>
      <c r="E17" s="31">
        <f>'RECEIVED AMOUNT '!E22</f>
        <v>0</v>
      </c>
      <c r="F17" s="31">
        <f>'RECEIVED AMOUNT '!F22</f>
        <v>0</v>
      </c>
      <c r="G17" s="31">
        <f>'RECEIVED AMOUNT '!G22</f>
        <v>0</v>
      </c>
      <c r="H17" s="31">
        <f>'RECEIVED AMOUNT '!H22</f>
        <v>0</v>
      </c>
      <c r="I17" s="31">
        <f>'RECEIVED AMOUNT '!I22</f>
        <v>0</v>
      </c>
      <c r="J17" s="31">
        <f>'RECEIVED AMOUNT '!J22</f>
        <v>0</v>
      </c>
      <c r="K17" s="31">
        <f>'RECEIVED AMOUNT '!K22</f>
        <v>0</v>
      </c>
      <c r="L17" s="31">
        <f>'RECEIVED AMOUNT '!L22</f>
        <v>0</v>
      </c>
      <c r="M17" s="31">
        <f>'RECEIVED AMOUNT '!M22</f>
        <v>0</v>
      </c>
      <c r="N17" s="31">
        <f>'RECEIVED AMOUNT '!N22</f>
        <v>0</v>
      </c>
      <c r="O17" s="31">
        <f>'RECEIVED AMOUNT '!O22</f>
        <v>0</v>
      </c>
      <c r="P17" s="31">
        <f>'RECEIVED AMOUNT '!P22</f>
        <v>0</v>
      </c>
      <c r="Q17" s="31">
        <f>'RECEIVED AMOUNT '!Q22</f>
        <v>0</v>
      </c>
      <c r="R17" s="31">
        <f>'RECEIVED AMOUNT '!R22</f>
        <v>0</v>
      </c>
      <c r="S17" s="31">
        <f>'RECEIVED AMOUNT '!S22</f>
        <v>0</v>
      </c>
      <c r="T17" s="31">
        <f>'RECEIVED AMOUNT '!T22</f>
        <v>0</v>
      </c>
      <c r="U17" s="31">
        <f>'RECEIVED AMOUNT '!U22</f>
        <v>0</v>
      </c>
      <c r="V17" s="31">
        <f>'RECEIVED AMOUNT '!V22</f>
        <v>0</v>
      </c>
      <c r="W17" s="31" t="e">
        <f>'RECEIVED AMOUNT '!#REF!</f>
        <v>#REF!</v>
      </c>
      <c r="X17" s="31" t="e">
        <f>'RECEIVED AMOUNT '!#REF!</f>
        <v>#REF!</v>
      </c>
      <c r="Y17" s="31" t="e">
        <f>'RECEIVED AMOUNT '!#REF!</f>
        <v>#REF!</v>
      </c>
      <c r="Z17" s="4" t="e">
        <f t="shared" si="0"/>
        <v>#REF!</v>
      </c>
    </row>
    <row r="18" spans="1:26" ht="36.75" customHeight="1">
      <c r="A18" s="4" t="str">
        <f>MASTER!B22</f>
        <v/>
      </c>
      <c r="B18" s="12">
        <f>MASTER!C22</f>
        <v>0</v>
      </c>
      <c r="C18" s="31">
        <f>'RECEIVED AMOUNT '!C23</f>
        <v>0</v>
      </c>
      <c r="D18" s="31">
        <f>'RECEIVED AMOUNT '!D23</f>
        <v>0</v>
      </c>
      <c r="E18" s="31">
        <f>'RECEIVED AMOUNT '!E23</f>
        <v>0</v>
      </c>
      <c r="F18" s="31">
        <f>'RECEIVED AMOUNT '!F23</f>
        <v>0</v>
      </c>
      <c r="G18" s="31">
        <f>'RECEIVED AMOUNT '!G23</f>
        <v>0</v>
      </c>
      <c r="H18" s="31">
        <f>'RECEIVED AMOUNT '!H23</f>
        <v>0</v>
      </c>
      <c r="I18" s="31">
        <f>'RECEIVED AMOUNT '!I23</f>
        <v>0</v>
      </c>
      <c r="J18" s="31">
        <f>'RECEIVED AMOUNT '!J23</f>
        <v>0</v>
      </c>
      <c r="K18" s="31">
        <f>'RECEIVED AMOUNT '!K23</f>
        <v>0</v>
      </c>
      <c r="L18" s="31">
        <f>'RECEIVED AMOUNT '!L23</f>
        <v>0</v>
      </c>
      <c r="M18" s="31">
        <f>'RECEIVED AMOUNT '!M23</f>
        <v>0</v>
      </c>
      <c r="N18" s="31">
        <f>'RECEIVED AMOUNT '!N23</f>
        <v>0</v>
      </c>
      <c r="O18" s="31">
        <f>'RECEIVED AMOUNT '!O23</f>
        <v>0</v>
      </c>
      <c r="P18" s="31">
        <f>'RECEIVED AMOUNT '!P23</f>
        <v>0</v>
      </c>
      <c r="Q18" s="31">
        <f>'RECEIVED AMOUNT '!Q23</f>
        <v>0</v>
      </c>
      <c r="R18" s="31">
        <f>'RECEIVED AMOUNT '!R23</f>
        <v>0</v>
      </c>
      <c r="S18" s="31">
        <f>'RECEIVED AMOUNT '!S23</f>
        <v>0</v>
      </c>
      <c r="T18" s="31">
        <f>'RECEIVED AMOUNT '!T23</f>
        <v>0</v>
      </c>
      <c r="U18" s="31">
        <f>'RECEIVED AMOUNT '!U23</f>
        <v>0</v>
      </c>
      <c r="V18" s="31">
        <f>'RECEIVED AMOUNT '!V23</f>
        <v>0</v>
      </c>
      <c r="W18" s="31" t="e">
        <f>'RECEIVED AMOUNT '!#REF!</f>
        <v>#REF!</v>
      </c>
      <c r="X18" s="31" t="e">
        <f>'RECEIVED AMOUNT '!#REF!</f>
        <v>#REF!</v>
      </c>
      <c r="Y18" s="31" t="e">
        <f>'RECEIVED AMOUNT '!#REF!</f>
        <v>#REF!</v>
      </c>
      <c r="Z18" s="4" t="e">
        <f t="shared" si="0"/>
        <v>#REF!</v>
      </c>
    </row>
    <row r="19" spans="1:26" ht="22.5" customHeight="1">
      <c r="A19" s="217" t="s">
        <v>42</v>
      </c>
      <c r="B19" s="218"/>
      <c r="C19" s="4">
        <f>SUM(C4:C18)</f>
        <v>0</v>
      </c>
      <c r="D19" s="4">
        <f>SUM(D4:D18)</f>
        <v>90000</v>
      </c>
      <c r="E19" s="4">
        <f t="shared" ref="E19:Z19" si="1">SUM(E4:E18)</f>
        <v>0</v>
      </c>
      <c r="F19" s="4">
        <f t="shared" si="1"/>
        <v>0</v>
      </c>
      <c r="G19" s="4">
        <f t="shared" si="1"/>
        <v>0</v>
      </c>
      <c r="H19" s="4">
        <f t="shared" si="1"/>
        <v>0</v>
      </c>
      <c r="I19" s="4">
        <f t="shared" si="1"/>
        <v>0</v>
      </c>
      <c r="J19" s="4">
        <f t="shared" si="1"/>
        <v>50000</v>
      </c>
      <c r="K19" s="4">
        <f t="shared" si="1"/>
        <v>0</v>
      </c>
      <c r="L19" s="4">
        <f t="shared" si="1"/>
        <v>1800</v>
      </c>
      <c r="M19" s="4">
        <f t="shared" si="1"/>
        <v>1200</v>
      </c>
      <c r="N19" s="4">
        <f t="shared" si="1"/>
        <v>1200</v>
      </c>
      <c r="O19" s="4">
        <f t="shared" si="1"/>
        <v>0</v>
      </c>
      <c r="P19" s="4">
        <f t="shared" si="1"/>
        <v>55000</v>
      </c>
      <c r="Q19" s="4">
        <f t="shared" si="1"/>
        <v>3840</v>
      </c>
      <c r="R19" s="4">
        <f t="shared" si="1"/>
        <v>2500</v>
      </c>
      <c r="S19" s="4">
        <f t="shared" si="1"/>
        <v>0</v>
      </c>
      <c r="T19" s="4">
        <f t="shared" si="1"/>
        <v>3000</v>
      </c>
      <c r="U19" s="4">
        <f t="shared" si="1"/>
        <v>6000</v>
      </c>
      <c r="V19" s="4">
        <f t="shared" si="1"/>
        <v>0</v>
      </c>
      <c r="W19" s="4" t="e">
        <f t="shared" si="1"/>
        <v>#REF!</v>
      </c>
      <c r="X19" s="4" t="e">
        <f t="shared" si="1"/>
        <v>#REF!</v>
      </c>
      <c r="Y19" s="4" t="e">
        <f t="shared" si="1"/>
        <v>#REF!</v>
      </c>
      <c r="Z19" s="4" t="e">
        <f t="shared" si="1"/>
        <v>#REF!</v>
      </c>
    </row>
    <row r="20" spans="1:26" s="3" customFormat="1" ht="24.75" customHeight="1">
      <c r="A20" s="219" t="s">
        <v>44</v>
      </c>
      <c r="B20" s="220"/>
      <c r="C20" s="2">
        <f>C3+C19</f>
        <v>50000</v>
      </c>
      <c r="D20" s="2">
        <f t="shared" ref="D20:S20" si="2">D3+D19</f>
        <v>90000</v>
      </c>
      <c r="E20" s="2">
        <f t="shared" si="2"/>
        <v>15000</v>
      </c>
      <c r="F20" s="2">
        <f t="shared" si="2"/>
        <v>5000</v>
      </c>
      <c r="G20" s="2">
        <f t="shared" si="2"/>
        <v>1000</v>
      </c>
      <c r="H20" s="2">
        <f t="shared" si="2"/>
        <v>1000</v>
      </c>
      <c r="I20" s="2">
        <f t="shared" si="2"/>
        <v>25000</v>
      </c>
      <c r="J20" s="2">
        <f t="shared" si="2"/>
        <v>50000</v>
      </c>
      <c r="K20" s="2">
        <f t="shared" si="2"/>
        <v>9150</v>
      </c>
      <c r="L20" s="2">
        <f t="shared" si="2"/>
        <v>2100</v>
      </c>
      <c r="M20" s="2">
        <f t="shared" si="2"/>
        <v>1400</v>
      </c>
      <c r="N20" s="2">
        <f t="shared" si="2"/>
        <v>1400</v>
      </c>
      <c r="O20" s="2">
        <f t="shared" si="2"/>
        <v>0</v>
      </c>
      <c r="P20" s="2">
        <f t="shared" si="2"/>
        <v>55000</v>
      </c>
      <c r="Q20" s="2">
        <f t="shared" si="2"/>
        <v>4480</v>
      </c>
      <c r="R20" s="2">
        <f t="shared" si="2"/>
        <v>3000</v>
      </c>
      <c r="S20" s="2">
        <f t="shared" si="2"/>
        <v>4500</v>
      </c>
      <c r="T20" s="2">
        <f t="shared" ref="T20" si="3">T3+T19</f>
        <v>3500</v>
      </c>
      <c r="U20" s="2">
        <f t="shared" ref="U20" si="4">U3+U19</f>
        <v>7000</v>
      </c>
      <c r="V20" s="2">
        <f t="shared" ref="V20" si="5">V3+V19</f>
        <v>0</v>
      </c>
      <c r="W20" s="2" t="e">
        <f t="shared" ref="W20" si="6">W3+W19</f>
        <v>#REF!</v>
      </c>
      <c r="X20" s="2" t="e">
        <f t="shared" ref="X20" si="7">X3+X19</f>
        <v>#REF!</v>
      </c>
      <c r="Y20" s="2" t="e">
        <f t="shared" ref="Y20" si="8">Y3+Y19</f>
        <v>#REF!</v>
      </c>
      <c r="Z20" s="2" t="e">
        <f>SUM(C20:Y20)</f>
        <v>#REF!</v>
      </c>
    </row>
  </sheetData>
  <mergeCells count="5">
    <mergeCell ref="A19:B19"/>
    <mergeCell ref="A20:B20"/>
    <mergeCell ref="A1:A2"/>
    <mergeCell ref="B1:B2"/>
    <mergeCell ref="C1:Z1"/>
  </mergeCells>
  <conditionalFormatting sqref="B4:B18 W2:Y2 C3:Y3">
    <cfRule type="cellIs" dxfId="15" priority="5" operator="equal">
      <formula>0</formula>
    </cfRule>
  </conditionalFormatting>
  <conditionalFormatting sqref="C4:Y20">
    <cfRule type="cellIs" dxfId="14" priority="3" operator="equal">
      <formula>0</formula>
    </cfRule>
  </conditionalFormatting>
  <conditionalFormatting sqref="Z19:Z20 C4:Y20">
    <cfRule type="cellIs" dxfId="13" priority="1" operator="equal">
      <formula>0</formula>
    </cfRule>
  </conditionalFormatting>
  <pageMargins left="0.7" right="0.7" top="0.42" bottom="0.75" header="0.3" footer="0.3"/>
  <pageSetup scale="42" orientation="landscape" verticalDpi="0" r:id="rId1"/>
</worksheet>
</file>

<file path=xl/worksheets/sheet10.xml><?xml version="1.0" encoding="utf-8"?>
<worksheet xmlns="http://schemas.openxmlformats.org/spreadsheetml/2006/main" xmlns:r="http://schemas.openxmlformats.org/officeDocument/2006/relationships">
  <sheetPr>
    <tabColor rgb="FF7030A0"/>
  </sheetPr>
  <dimension ref="A1:XFC42"/>
  <sheetViews>
    <sheetView workbookViewId="0">
      <selection activeCell="A38" sqref="A38:XFD1048576"/>
    </sheetView>
  </sheetViews>
  <sheetFormatPr defaultColWidth="0" defaultRowHeight="18.75" zeroHeight="1"/>
  <cols>
    <col min="1" max="1" width="8.42578125" style="49" customWidth="1"/>
    <col min="2" max="2" width="32.140625" style="49" customWidth="1"/>
    <col min="3" max="3" width="25.5703125" style="49" customWidth="1"/>
    <col min="4" max="4" width="14.28515625" style="49" customWidth="1"/>
    <col min="5" max="5" width="17.140625" style="49" customWidth="1"/>
    <col min="6" max="6" width="15.140625" style="49" customWidth="1"/>
    <col min="7" max="7" width="13.7109375" style="49" customWidth="1"/>
    <col min="8" max="8" width="9.28515625" style="49" customWidth="1"/>
    <col min="9" max="9" width="27" style="49" customWidth="1"/>
    <col min="10" max="10" width="30.28515625" style="49" hidden="1"/>
    <col min="11" max="16383" width="9.140625" style="49" hidden="1"/>
    <col min="16384" max="16384" width="13.85546875" style="49" hidden="1"/>
  </cols>
  <sheetData>
    <row r="1" spans="1:10" ht="30" customHeight="1">
      <c r="A1" s="225" t="str">
        <f>'RECEIVED AMOUNT '!A1:AQ1</f>
        <v>dk;kZy; jktdh; mPp ek/;fed fo|ky;] xksj/kuiqjk CykWd vV# ftyk ckjka</v>
      </c>
      <c r="B1" s="225"/>
      <c r="C1" s="225"/>
      <c r="D1" s="225"/>
      <c r="E1" s="225"/>
      <c r="F1" s="225"/>
      <c r="G1" s="225"/>
      <c r="H1" s="225"/>
      <c r="I1" s="225"/>
      <c r="J1" s="67" t="str">
        <f>MASTER!H8</f>
        <v>CSG SEC. GRANT</v>
      </c>
    </row>
    <row r="2" spans="1:10">
      <c r="A2" s="68" t="s">
        <v>51</v>
      </c>
      <c r="B2" s="71"/>
      <c r="C2" s="68"/>
      <c r="D2" s="68"/>
      <c r="E2" s="68"/>
      <c r="F2" s="68"/>
      <c r="G2" s="68"/>
      <c r="H2" s="68" t="s">
        <v>52</v>
      </c>
      <c r="I2" s="71"/>
      <c r="J2" s="67" t="str">
        <f>MASTER!H9</f>
        <v>CSG ELE.GRANT</v>
      </c>
    </row>
    <row r="3" spans="1:10">
      <c r="A3" s="68"/>
      <c r="B3" s="68" t="s">
        <v>104</v>
      </c>
      <c r="C3" s="68"/>
      <c r="D3" s="68"/>
      <c r="E3" s="68"/>
      <c r="F3" s="68"/>
      <c r="G3" s="68"/>
      <c r="H3" s="68"/>
      <c r="I3" s="68"/>
      <c r="J3" s="67" t="str">
        <f>MASTER!H10</f>
        <v>CRC GRANT</v>
      </c>
    </row>
    <row r="4" spans="1:10">
      <c r="A4" s="68"/>
      <c r="B4" s="68" t="s">
        <v>105</v>
      </c>
      <c r="C4" s="68"/>
      <c r="D4" s="68"/>
      <c r="E4" s="68"/>
      <c r="F4" s="68"/>
      <c r="G4" s="68"/>
      <c r="H4" s="68"/>
      <c r="I4" s="68"/>
      <c r="J4" s="67" t="str">
        <f>MASTER!H11</f>
        <v>MEETING AND TA GRANT</v>
      </c>
    </row>
    <row r="5" spans="1:10">
      <c r="A5" s="68"/>
      <c r="B5" s="68" t="str">
        <f>MASTER!C2</f>
        <v>jktdh; mPp ek/;fed fo|ky;] xksj/kuiqjk</v>
      </c>
      <c r="C5" s="68"/>
      <c r="D5" s="68"/>
      <c r="E5" s="68"/>
      <c r="F5" s="68"/>
      <c r="G5" s="68"/>
      <c r="H5" s="68"/>
      <c r="I5" s="68"/>
      <c r="J5" s="67" t="str">
        <f>MASTER!H12</f>
        <v>TLM GRANT</v>
      </c>
    </row>
    <row r="6" spans="1:10">
      <c r="A6" s="68"/>
      <c r="B6" s="68"/>
      <c r="C6" s="68"/>
      <c r="D6" s="68"/>
      <c r="E6" s="68"/>
      <c r="F6" s="68"/>
      <c r="G6" s="68"/>
      <c r="H6" s="68"/>
      <c r="I6" s="68"/>
      <c r="J6" s="67" t="str">
        <f>MASTER!H13</f>
        <v>MOBILITY SPOT GRANT</v>
      </c>
    </row>
    <row r="7" spans="1:10">
      <c r="A7" s="68"/>
      <c r="B7" s="68" t="s">
        <v>106</v>
      </c>
      <c r="C7" s="68"/>
      <c r="D7" s="68"/>
      <c r="E7" s="68"/>
      <c r="F7" s="68"/>
      <c r="G7" s="68"/>
      <c r="H7" s="68"/>
      <c r="I7" s="68"/>
      <c r="J7" s="67" t="str">
        <f>MASTER!H14</f>
        <v>SEONDARY SPORTS GRANT</v>
      </c>
    </row>
    <row r="8" spans="1:10">
      <c r="A8" s="68"/>
      <c r="B8" s="68" t="s">
        <v>107</v>
      </c>
      <c r="C8" s="68"/>
      <c r="D8" s="68"/>
      <c r="E8" s="68"/>
      <c r="F8" s="68"/>
      <c r="G8" s="68"/>
      <c r="H8" s="68"/>
      <c r="I8" s="68"/>
      <c r="J8" s="67" t="str">
        <f>MASTER!H15</f>
        <v>ELEMENTRY SPORTS GRANT</v>
      </c>
    </row>
    <row r="9" spans="1:10" ht="37.5" customHeight="1">
      <c r="A9" s="68"/>
      <c r="B9" s="226" t="s">
        <v>108</v>
      </c>
      <c r="C9" s="226"/>
      <c r="D9" s="226"/>
      <c r="E9" s="226"/>
      <c r="F9" s="226"/>
      <c r="G9" s="226"/>
      <c r="H9" s="226"/>
      <c r="I9" s="226"/>
      <c r="J9" s="67" t="str">
        <f>MASTER!H16</f>
        <v>PEEO OLYMPIC GRANT</v>
      </c>
    </row>
    <row r="10" spans="1:10" ht="31.5">
      <c r="A10" s="28" t="s">
        <v>90</v>
      </c>
      <c r="B10" s="28" t="s">
        <v>70</v>
      </c>
      <c r="C10" s="28" t="s">
        <v>109</v>
      </c>
      <c r="D10" s="28" t="s">
        <v>71</v>
      </c>
      <c r="E10" s="28" t="s">
        <v>72</v>
      </c>
      <c r="F10" s="69" t="s">
        <v>73</v>
      </c>
      <c r="G10" s="28" t="s">
        <v>74</v>
      </c>
      <c r="H10" s="28" t="s">
        <v>75</v>
      </c>
      <c r="I10" s="28" t="s">
        <v>76</v>
      </c>
      <c r="J10" s="67" t="str">
        <f>MASTER!H17</f>
        <v>SAMUDAYIK JAGRATI</v>
      </c>
    </row>
    <row r="11" spans="1:10">
      <c r="A11" s="72">
        <f>IF(B11="","",ROWS($B$11:B11))</f>
        <v>1</v>
      </c>
      <c r="B11" s="73" t="s">
        <v>116</v>
      </c>
      <c r="C11" s="74" t="s">
        <v>6</v>
      </c>
      <c r="D11" s="74">
        <v>9829455425</v>
      </c>
      <c r="E11" s="75">
        <v>57070100000090</v>
      </c>
      <c r="F11" s="74" t="s">
        <v>83</v>
      </c>
      <c r="G11" s="74"/>
      <c r="H11" s="74"/>
      <c r="I11" s="73"/>
      <c r="J11" s="67" t="str">
        <f>MASTER!H18</f>
        <v>APNI LADO GRANT</v>
      </c>
    </row>
    <row r="12" spans="1:10">
      <c r="A12" s="72" t="str">
        <f>IF(B12="","",ROWS($B$11:B12))</f>
        <v/>
      </c>
      <c r="B12" s="76"/>
      <c r="C12" s="74"/>
      <c r="D12" s="77"/>
      <c r="E12" s="75"/>
      <c r="F12" s="77"/>
      <c r="G12" s="77"/>
      <c r="H12" s="77"/>
      <c r="I12" s="76"/>
      <c r="J12" s="67" t="str">
        <f>MASTER!H19</f>
        <v>BAAL SAMAROH</v>
      </c>
    </row>
    <row r="13" spans="1:10">
      <c r="A13" s="72" t="str">
        <f>IF(B13="","",ROWS($B$11:B13))</f>
        <v/>
      </c>
      <c r="B13" s="76"/>
      <c r="C13" s="74"/>
      <c r="D13" s="77"/>
      <c r="E13" s="75"/>
      <c r="F13" s="77"/>
      <c r="G13" s="77"/>
      <c r="H13" s="77"/>
      <c r="I13" s="76"/>
      <c r="J13" s="67" t="str">
        <f>MASTER!H20</f>
        <v>SPORT FOR MODAL GREEN SCHOOL GRANT</v>
      </c>
    </row>
    <row r="14" spans="1:10">
      <c r="A14" s="72" t="str">
        <f>IF(B14="","",ROWS($B$11:B14))</f>
        <v/>
      </c>
      <c r="B14" s="76"/>
      <c r="C14" s="74"/>
      <c r="D14" s="77"/>
      <c r="E14" s="75"/>
      <c r="F14" s="77"/>
      <c r="G14" s="77"/>
      <c r="H14" s="77"/>
      <c r="I14" s="76"/>
      <c r="J14" s="67" t="str">
        <f>MASTER!H21</f>
        <v>SAMAGRA VIKAS EVAM PARYAVARAN</v>
      </c>
    </row>
    <row r="15" spans="1:10">
      <c r="A15" s="72" t="str">
        <f>IF(B15="","",ROWS($B$11:B15))</f>
        <v/>
      </c>
      <c r="B15" s="76"/>
      <c r="C15" s="74"/>
      <c r="D15" s="77"/>
      <c r="E15" s="75"/>
      <c r="F15" s="77"/>
      <c r="G15" s="77"/>
      <c r="H15" s="77"/>
      <c r="I15" s="76"/>
      <c r="J15" s="67" t="str">
        <f>MASTER!H22</f>
        <v>VOULENTERS TRAINING</v>
      </c>
    </row>
    <row r="16" spans="1:10">
      <c r="A16" s="72" t="str">
        <f>IF(B16="","",ROWS($B$11:B16))</f>
        <v/>
      </c>
      <c r="B16" s="76"/>
      <c r="C16" s="74"/>
      <c r="D16" s="77"/>
      <c r="E16" s="75"/>
      <c r="F16" s="77"/>
      <c r="G16" s="77"/>
      <c r="H16" s="77"/>
      <c r="I16" s="76"/>
      <c r="J16" s="67" t="str">
        <f>MASTER!H23</f>
        <v>EK BHARAT SURAKSHIT BHARAT ACTIVITY</v>
      </c>
    </row>
    <row r="17" spans="1:10">
      <c r="A17" s="72" t="str">
        <f>IF(B17="","",ROWS($B$11:B17))</f>
        <v/>
      </c>
      <c r="B17" s="76"/>
      <c r="C17" s="74"/>
      <c r="D17" s="77"/>
      <c r="E17" s="75"/>
      <c r="F17" s="77"/>
      <c r="G17" s="77"/>
      <c r="H17" s="77"/>
      <c r="I17" s="76"/>
      <c r="J17" s="67" t="str">
        <f>MASTER!H24</f>
        <v>GENDOR ACTIVITY KISHORI MELA</v>
      </c>
    </row>
    <row r="18" spans="1:10">
      <c r="A18" s="72" t="str">
        <f>IF(B18="","",ROWS($B$11:B18))</f>
        <v/>
      </c>
      <c r="B18" s="76"/>
      <c r="C18" s="74"/>
      <c r="D18" s="77"/>
      <c r="E18" s="75"/>
      <c r="F18" s="77"/>
      <c r="G18" s="77"/>
      <c r="H18" s="77"/>
      <c r="I18" s="76"/>
      <c r="J18" s="67" t="str">
        <f>MASTER!H25</f>
        <v>GENDOR ACTIVITY SURKSHA AVAM DIGITAL LEARNING</v>
      </c>
    </row>
    <row r="19" spans="1:10">
      <c r="A19" s="72" t="str">
        <f>IF(B19="","",ROWS($B$11:B19))</f>
        <v/>
      </c>
      <c r="B19" s="76"/>
      <c r="C19" s="74"/>
      <c r="D19" s="77"/>
      <c r="E19" s="75"/>
      <c r="F19" s="77"/>
      <c r="G19" s="77"/>
      <c r="H19" s="77"/>
      <c r="I19" s="76"/>
      <c r="J19" s="67" t="str">
        <f>MASTER!H26</f>
        <v>GENDOR ACTIVITY VIDHYALAY EVAM VATAVARAN</v>
      </c>
    </row>
    <row r="20" spans="1:10">
      <c r="A20" s="72" t="str">
        <f>IF(B20="","",ROWS($B$11:B20))</f>
        <v/>
      </c>
      <c r="B20" s="76"/>
      <c r="C20" s="74"/>
      <c r="D20" s="77"/>
      <c r="E20" s="75"/>
      <c r="F20" s="77"/>
      <c r="G20" s="77"/>
      <c r="H20" s="77"/>
      <c r="I20" s="76"/>
      <c r="J20" s="67" t="str">
        <f>MASTER!H27</f>
        <v>VOCATIONAL EDUCATION</v>
      </c>
    </row>
    <row r="21" spans="1:10">
      <c r="A21" s="72" t="str">
        <f>IF(B21="","",ROWS($B$11:B21))</f>
        <v/>
      </c>
      <c r="B21" s="76"/>
      <c r="C21" s="74"/>
      <c r="D21" s="77"/>
      <c r="E21" s="75"/>
      <c r="F21" s="77"/>
      <c r="G21" s="77"/>
      <c r="H21" s="77"/>
      <c r="I21" s="76"/>
      <c r="J21" s="67">
        <f>MASTER!H28</f>
        <v>0</v>
      </c>
    </row>
    <row r="22" spans="1:10">
      <c r="A22" s="72" t="str">
        <f>IF(B22="","",ROWS($B$11:B22))</f>
        <v/>
      </c>
      <c r="B22" s="76"/>
      <c r="C22" s="74"/>
      <c r="D22" s="77"/>
      <c r="E22" s="75"/>
      <c r="F22" s="77"/>
      <c r="G22" s="77"/>
      <c r="H22" s="77"/>
      <c r="I22" s="76"/>
      <c r="J22" s="67">
        <f>MASTER!H29</f>
        <v>0</v>
      </c>
    </row>
    <row r="23" spans="1:10">
      <c r="A23" s="72" t="str">
        <f>IF(B23="","",ROWS($B$11:B23))</f>
        <v/>
      </c>
      <c r="B23" s="76"/>
      <c r="C23" s="74"/>
      <c r="D23" s="77"/>
      <c r="E23" s="75"/>
      <c r="F23" s="77"/>
      <c r="G23" s="77"/>
      <c r="H23" s="77"/>
      <c r="I23" s="76"/>
      <c r="J23" s="67">
        <f>MASTER!H30</f>
        <v>0</v>
      </c>
    </row>
    <row r="24" spans="1:10">
      <c r="A24" s="72" t="str">
        <f>IF(B24="","",ROWS($B$11:B24))</f>
        <v/>
      </c>
      <c r="B24" s="76"/>
      <c r="C24" s="74"/>
      <c r="D24" s="77"/>
      <c r="E24" s="75"/>
      <c r="F24" s="77"/>
      <c r="G24" s="77"/>
      <c r="H24" s="77"/>
      <c r="I24" s="76"/>
      <c r="J24" s="67">
        <f>MASTER!H31</f>
        <v>0</v>
      </c>
    </row>
    <row r="25" spans="1:10">
      <c r="A25" s="72" t="str">
        <f>IF(B25="","",ROWS($B$11:B25))</f>
        <v/>
      </c>
      <c r="B25" s="76"/>
      <c r="C25" s="74"/>
      <c r="D25" s="77"/>
      <c r="E25" s="75"/>
      <c r="F25" s="77"/>
      <c r="G25" s="77"/>
      <c r="H25" s="77"/>
      <c r="I25" s="76"/>
      <c r="J25" s="67">
        <f>MASTER!H32</f>
        <v>0</v>
      </c>
    </row>
    <row r="26" spans="1:10">
      <c r="A26" s="72" t="str">
        <f>IF(B26="","",ROWS($B$11:B26))</f>
        <v/>
      </c>
      <c r="B26" s="76"/>
      <c r="C26" s="74"/>
      <c r="D26" s="77"/>
      <c r="E26" s="75"/>
      <c r="F26" s="77"/>
      <c r="G26" s="77"/>
      <c r="H26" s="77"/>
      <c r="I26" s="76"/>
      <c r="J26" s="67">
        <f>MASTER!H33</f>
        <v>0</v>
      </c>
    </row>
    <row r="27" spans="1:10">
      <c r="A27" s="72" t="str">
        <f>IF(B27="","",ROWS($B$11:B27))</f>
        <v/>
      </c>
      <c r="B27" s="76"/>
      <c r="C27" s="74"/>
      <c r="D27" s="77"/>
      <c r="E27" s="75"/>
      <c r="F27" s="77"/>
      <c r="G27" s="77"/>
      <c r="H27" s="77"/>
      <c r="I27" s="76"/>
      <c r="J27" s="67">
        <f>MASTER!H34</f>
        <v>0</v>
      </c>
    </row>
    <row r="28" spans="1:10">
      <c r="A28" s="72" t="str">
        <f>IF(B28="","",ROWS($B$11:B28))</f>
        <v/>
      </c>
      <c r="B28" s="76"/>
      <c r="C28" s="74"/>
      <c r="D28" s="77"/>
      <c r="E28" s="75"/>
      <c r="F28" s="77"/>
      <c r="G28" s="77"/>
      <c r="H28" s="77"/>
      <c r="I28" s="76"/>
      <c r="J28" s="67">
        <f>MASTER!H35</f>
        <v>0</v>
      </c>
    </row>
    <row r="29" spans="1:10">
      <c r="A29" s="72" t="str">
        <f>IF(B29="","",ROWS($B$11:B29))</f>
        <v/>
      </c>
      <c r="B29" s="76"/>
      <c r="C29" s="74"/>
      <c r="D29" s="77"/>
      <c r="E29" s="75"/>
      <c r="F29" s="77"/>
      <c r="G29" s="77"/>
      <c r="H29" s="77"/>
      <c r="I29" s="76"/>
      <c r="J29" s="67">
        <f>MASTER!H36</f>
        <v>0</v>
      </c>
    </row>
    <row r="30" spans="1:10">
      <c r="J30" s="67">
        <f>MASTER!H37</f>
        <v>0</v>
      </c>
    </row>
    <row r="31" spans="1:10">
      <c r="B31" s="49" t="s">
        <v>110</v>
      </c>
      <c r="J31" s="67">
        <f>MASTER!H38</f>
        <v>0</v>
      </c>
    </row>
    <row r="32" spans="1:10">
      <c r="B32" s="224" t="s">
        <v>111</v>
      </c>
      <c r="C32" s="224"/>
      <c r="D32" s="224"/>
      <c r="E32" s="224"/>
      <c r="F32" s="224"/>
      <c r="G32" s="224"/>
      <c r="H32" s="224"/>
      <c r="I32" s="224"/>
      <c r="J32" s="67">
        <f>MASTER!H39</f>
        <v>0</v>
      </c>
    </row>
    <row r="33" spans="2:10">
      <c r="B33" s="224" t="s">
        <v>112</v>
      </c>
      <c r="C33" s="224"/>
      <c r="D33" s="224"/>
      <c r="E33" s="224"/>
      <c r="F33" s="224"/>
      <c r="G33" s="224"/>
      <c r="H33" s="224"/>
      <c r="I33" s="224"/>
      <c r="J33" s="67">
        <f>MASTER!H40</f>
        <v>0</v>
      </c>
    </row>
    <row r="34" spans="2:10">
      <c r="B34" s="224" t="s">
        <v>113</v>
      </c>
      <c r="C34" s="224"/>
      <c r="D34" s="224"/>
      <c r="E34" s="224"/>
      <c r="F34" s="224"/>
      <c r="G34" s="224"/>
      <c r="H34" s="224"/>
      <c r="I34" s="224"/>
      <c r="J34" s="67">
        <f>MASTER!H41</f>
        <v>0</v>
      </c>
    </row>
    <row r="35" spans="2:10">
      <c r="B35" s="224" t="s">
        <v>114</v>
      </c>
      <c r="C35" s="224"/>
      <c r="D35" s="224"/>
      <c r="E35" s="224"/>
      <c r="F35" s="224"/>
      <c r="G35" s="224"/>
      <c r="H35" s="224"/>
      <c r="I35" s="224"/>
      <c r="J35" s="67">
        <f>MASTER!H42</f>
        <v>0</v>
      </c>
    </row>
    <row r="36" spans="2:10">
      <c r="H36" s="183" t="s">
        <v>115</v>
      </c>
      <c r="I36" s="183"/>
      <c r="J36" s="67">
        <f>MASTER!H43</f>
        <v>0</v>
      </c>
    </row>
    <row r="37" spans="2:10">
      <c r="J37" s="67">
        <f>MASTER!H44</f>
        <v>0</v>
      </c>
    </row>
    <row r="38" spans="2:10" hidden="1">
      <c r="J38" s="67">
        <f>MASTER!H45</f>
        <v>0</v>
      </c>
    </row>
    <row r="39" spans="2:10" hidden="1">
      <c r="J39" s="67">
        <f>MASTER!H46</f>
        <v>0</v>
      </c>
    </row>
    <row r="40" spans="2:10" hidden="1">
      <c r="J40" s="67">
        <f>MASTER!H47</f>
        <v>0</v>
      </c>
    </row>
    <row r="41" spans="2:10" hidden="1">
      <c r="J41" s="67"/>
    </row>
    <row r="42" spans="2:10" hidden="1">
      <c r="J42" s="67"/>
    </row>
  </sheetData>
  <sheetProtection password="FC12" sheet="1" objects="1" scenarios="1" formatRows="0"/>
  <mergeCells count="7">
    <mergeCell ref="H36:I36"/>
    <mergeCell ref="B34:I34"/>
    <mergeCell ref="B35:I35"/>
    <mergeCell ref="A1:I1"/>
    <mergeCell ref="B9:I9"/>
    <mergeCell ref="B32:I32"/>
    <mergeCell ref="B33:I33"/>
  </mergeCells>
  <dataValidations count="1">
    <dataValidation type="list" allowBlank="1" showInputMessage="1" showErrorMessage="1" sqref="C11:C29">
      <formula1>$J$1:$J$40</formula1>
    </dataValidation>
  </dataValidations>
  <pageMargins left="0.7" right="0.7" top="0.31" bottom="0.46" header="0.3" footer="0.3"/>
  <pageSetup scale="75" orientation="landscape" verticalDpi="0" r:id="rId1"/>
  <headerFooter>
    <oddFooter>&amp;C&amp;"Arial Black,Regular"&amp;16RAJTEACHERS.NET</oddFooter>
  </headerFooter>
</worksheet>
</file>

<file path=xl/worksheets/sheet11.xml><?xml version="1.0" encoding="utf-8"?>
<worksheet xmlns="http://schemas.openxmlformats.org/spreadsheetml/2006/main" xmlns:r="http://schemas.openxmlformats.org/officeDocument/2006/relationships">
  <sheetPr>
    <tabColor rgb="FFFF0000"/>
  </sheetPr>
  <dimension ref="A1:N206"/>
  <sheetViews>
    <sheetView workbookViewId="0">
      <selection activeCell="A207" sqref="A207:XFD1048576"/>
    </sheetView>
  </sheetViews>
  <sheetFormatPr defaultColWidth="0" defaultRowHeight="15" zeroHeight="1"/>
  <cols>
    <col min="1" max="1" width="9.28515625" bestFit="1" customWidth="1"/>
    <col min="2" max="2" width="29.5703125" style="92" customWidth="1"/>
    <col min="3" max="3" width="21" style="92" customWidth="1"/>
    <col min="4" max="4" width="27.42578125" style="92" customWidth="1"/>
    <col min="5" max="5" width="15.42578125" style="92" bestFit="1" customWidth="1"/>
    <col min="6" max="6" width="19.5703125" style="92" customWidth="1"/>
    <col min="7" max="7" width="13.85546875" style="92" customWidth="1"/>
    <col min="8" max="8" width="15.85546875" style="92" customWidth="1"/>
    <col min="9" max="9" width="12.5703125" style="92" customWidth="1"/>
    <col min="10" max="10" width="18.140625" style="92" customWidth="1"/>
    <col min="11" max="11" width="10.5703125" style="92" customWidth="1"/>
    <col min="12" max="12" width="12.28515625" style="92" customWidth="1"/>
    <col min="13" max="13" width="36.42578125" style="92" hidden="1"/>
    <col min="14" max="14" width="22" style="92" hidden="1"/>
    <col min="15" max="16384" width="9.140625" style="92" hidden="1"/>
  </cols>
  <sheetData>
    <row r="1" spans="1:14" customFormat="1" ht="46.5" customHeight="1">
      <c r="A1" s="227" t="str">
        <f>'RECEIVED AMOUNT '!A1</f>
        <v>dk;kZy; jktdh; mPp ek/;fed fo|ky;] xksj/kuiqjk CykWd vV# ftyk ckjka</v>
      </c>
      <c r="B1" s="228"/>
      <c r="C1" s="228"/>
      <c r="D1" s="228"/>
      <c r="E1" s="228"/>
      <c r="F1" s="228"/>
      <c r="G1" s="228"/>
      <c r="H1" s="228"/>
      <c r="I1" s="228"/>
      <c r="J1" s="228"/>
      <c r="K1" s="228"/>
      <c r="L1" s="229"/>
    </row>
    <row r="2" spans="1:14" customFormat="1" ht="51.75" customHeight="1">
      <c r="A2" s="230" t="s">
        <v>127</v>
      </c>
      <c r="B2" s="231"/>
      <c r="C2" s="231"/>
      <c r="D2" s="231"/>
      <c r="E2" s="231"/>
      <c r="F2" s="231"/>
      <c r="G2" s="231"/>
      <c r="H2" s="231"/>
      <c r="I2" s="231"/>
      <c r="J2" s="231"/>
      <c r="K2" s="231"/>
      <c r="L2" s="232"/>
    </row>
    <row r="3" spans="1:14" customFormat="1" ht="30" customHeight="1">
      <c r="A3" s="233" t="s">
        <v>131</v>
      </c>
      <c r="B3" s="234"/>
      <c r="C3" s="234"/>
      <c r="D3" s="234"/>
      <c r="E3" s="234"/>
      <c r="F3" s="234"/>
      <c r="G3" s="234"/>
      <c r="H3" s="234"/>
      <c r="I3" s="234"/>
      <c r="J3" s="234"/>
      <c r="K3" s="234"/>
      <c r="L3" s="235"/>
    </row>
    <row r="4" spans="1:14" customFormat="1" ht="31.5">
      <c r="A4" s="79" t="s">
        <v>67</v>
      </c>
      <c r="B4" s="82" t="s">
        <v>68</v>
      </c>
      <c r="C4" s="78" t="s">
        <v>69</v>
      </c>
      <c r="D4" s="83" t="s">
        <v>123</v>
      </c>
      <c r="E4" s="84" t="s">
        <v>71</v>
      </c>
      <c r="F4" s="84" t="s">
        <v>72</v>
      </c>
      <c r="G4" s="85" t="s">
        <v>73</v>
      </c>
      <c r="H4" s="84" t="s">
        <v>74</v>
      </c>
      <c r="I4" s="84" t="s">
        <v>75</v>
      </c>
      <c r="J4" s="84" t="s">
        <v>76</v>
      </c>
      <c r="K4" s="86" t="s">
        <v>124</v>
      </c>
      <c r="L4" s="86" t="s">
        <v>125</v>
      </c>
      <c r="M4" s="80" t="str">
        <f>MASTER!C5</f>
        <v>GOVT SR. SECONDARY SCHOOL, GORDHANPURA</v>
      </c>
      <c r="N4" s="38" t="str">
        <f>MASTER!H8</f>
        <v>CSG SEC. GRANT</v>
      </c>
    </row>
    <row r="5" spans="1:14" ht="31.5">
      <c r="A5" s="4">
        <f>IF(B5="","",ROWS($B$5:B5))</f>
        <v>1</v>
      </c>
      <c r="B5" s="81" t="s">
        <v>78</v>
      </c>
      <c r="C5" s="31" t="s">
        <v>6</v>
      </c>
      <c r="D5" s="74" t="s">
        <v>128</v>
      </c>
      <c r="E5" s="74">
        <v>9712558840</v>
      </c>
      <c r="F5" s="74">
        <v>61445985558</v>
      </c>
      <c r="G5" s="74" t="s">
        <v>83</v>
      </c>
      <c r="H5" s="74" t="s">
        <v>129</v>
      </c>
      <c r="I5" s="74">
        <v>20500</v>
      </c>
      <c r="J5" s="74" t="s">
        <v>85</v>
      </c>
      <c r="K5" s="74">
        <v>11</v>
      </c>
      <c r="L5" s="74" t="s">
        <v>47</v>
      </c>
      <c r="M5" s="90" t="str">
        <f>MASTER!C8</f>
        <v>GOVT UPPER PRIMARY SCHOOL, KANWARPURA</v>
      </c>
      <c r="N5" s="91" t="str">
        <f>MASTER!H9</f>
        <v>CSG ELE.GRANT</v>
      </c>
    </row>
    <row r="6" spans="1:14" ht="31.5">
      <c r="A6" s="4">
        <f>IF(B6="","",ROWS($B$5:B6))</f>
        <v>2</v>
      </c>
      <c r="B6" s="81" t="s">
        <v>78</v>
      </c>
      <c r="C6" s="31" t="s">
        <v>6</v>
      </c>
      <c r="D6" s="74" t="s">
        <v>128</v>
      </c>
      <c r="E6" s="74"/>
      <c r="F6" s="74">
        <v>61445985558</v>
      </c>
      <c r="G6" s="74" t="s">
        <v>83</v>
      </c>
      <c r="H6" s="74" t="s">
        <v>130</v>
      </c>
      <c r="I6" s="74">
        <v>15000</v>
      </c>
      <c r="J6" s="74" t="s">
        <v>85</v>
      </c>
      <c r="K6" s="74">
        <v>12</v>
      </c>
      <c r="L6" s="74" t="s">
        <v>47</v>
      </c>
      <c r="M6" s="90" t="str">
        <f>MASTER!C9</f>
        <v>GOVT UPPER PRIMARY SCHOOL, AMERT KHEDI</v>
      </c>
      <c r="N6" s="91" t="str">
        <f>MASTER!H10</f>
        <v>CRC GRANT</v>
      </c>
    </row>
    <row r="7" spans="1:14" ht="15.75">
      <c r="A7" s="4" t="str">
        <f>IF(B7="","",ROWS($B$5:B7))</f>
        <v/>
      </c>
      <c r="B7" s="81"/>
      <c r="C7" s="31"/>
      <c r="D7" s="74"/>
      <c r="E7" s="74"/>
      <c r="F7" s="74"/>
      <c r="G7" s="74"/>
      <c r="H7" s="74"/>
      <c r="I7" s="74"/>
      <c r="J7" s="74"/>
      <c r="K7" s="74"/>
      <c r="L7" s="74"/>
      <c r="M7" s="90" t="str">
        <f>MASTER!C10</f>
        <v>GOVT UPPER PRIMARY SCHOOL, HANUMAT KHEDA</v>
      </c>
      <c r="N7" s="91" t="str">
        <f>MASTER!H11</f>
        <v>MEETING AND TA GRANT</v>
      </c>
    </row>
    <row r="8" spans="1:14" ht="15.75">
      <c r="A8" s="4" t="str">
        <f>IF(B8="","",ROWS($B$5:B8))</f>
        <v/>
      </c>
      <c r="B8" s="81"/>
      <c r="C8" s="31"/>
      <c r="D8" s="74"/>
      <c r="E8" s="74"/>
      <c r="F8" s="74"/>
      <c r="G8" s="74"/>
      <c r="H8" s="74"/>
      <c r="I8" s="74"/>
      <c r="J8" s="74"/>
      <c r="K8" s="74"/>
      <c r="L8" s="74"/>
      <c r="M8" s="90" t="str">
        <f>MASTER!C11</f>
        <v>GOVT UPPER PRIMARY SCHOOL, SODALHEDI</v>
      </c>
      <c r="N8" s="91" t="str">
        <f>MASTER!H12</f>
        <v>TLM GRANT</v>
      </c>
    </row>
    <row r="9" spans="1:14" ht="15.75">
      <c r="A9" s="4" t="str">
        <f>IF(B9="","",ROWS($B$5:B9))</f>
        <v/>
      </c>
      <c r="B9" s="81"/>
      <c r="C9" s="31"/>
      <c r="D9" s="74"/>
      <c r="E9" s="74"/>
      <c r="F9" s="74"/>
      <c r="G9" s="74"/>
      <c r="H9" s="74"/>
      <c r="I9" s="74"/>
      <c r="J9" s="74"/>
      <c r="K9" s="74"/>
      <c r="L9" s="74"/>
      <c r="M9" s="90" t="str">
        <f>MASTER!C12</f>
        <v>GOVT UPPER PRIMARY SCHOOL, SALPUR</v>
      </c>
      <c r="N9" s="91" t="str">
        <f>MASTER!H13</f>
        <v>MOBILITY SPOT GRANT</v>
      </c>
    </row>
    <row r="10" spans="1:14" ht="15.75">
      <c r="A10" s="4" t="str">
        <f>IF(B10="","",ROWS($B$5:B10))</f>
        <v/>
      </c>
      <c r="B10" s="81"/>
      <c r="C10" s="31"/>
      <c r="D10" s="74"/>
      <c r="E10" s="74"/>
      <c r="F10" s="74"/>
      <c r="G10" s="74"/>
      <c r="H10" s="74"/>
      <c r="I10" s="74"/>
      <c r="J10" s="74"/>
      <c r="K10" s="74"/>
      <c r="L10" s="74"/>
      <c r="M10" s="90" t="str">
        <f>MASTER!C13</f>
        <v>MAA BADI DAY CARE CENTER, SALPURA</v>
      </c>
      <c r="N10" s="91" t="str">
        <f>MASTER!H14</f>
        <v>SEONDARY SPORTS GRANT</v>
      </c>
    </row>
    <row r="11" spans="1:14" ht="15.75">
      <c r="A11" s="4" t="str">
        <f>IF(B11="","",ROWS($B$5:B11))</f>
        <v/>
      </c>
      <c r="B11" s="81"/>
      <c r="C11" s="31"/>
      <c r="D11" s="74"/>
      <c r="E11" s="74"/>
      <c r="F11" s="74"/>
      <c r="G11" s="74"/>
      <c r="H11" s="74"/>
      <c r="I11" s="74"/>
      <c r="J11" s="74"/>
      <c r="K11" s="74"/>
      <c r="L11" s="74"/>
      <c r="M11" s="90">
        <f>MASTER!C14</f>
        <v>0</v>
      </c>
      <c r="N11" s="91" t="str">
        <f>MASTER!H15</f>
        <v>ELEMENTRY SPORTS GRANT</v>
      </c>
    </row>
    <row r="12" spans="1:14" ht="15.75">
      <c r="A12" s="4" t="str">
        <f>IF(B12="","",ROWS($B$5:B12))</f>
        <v/>
      </c>
      <c r="B12" s="81"/>
      <c r="C12" s="31"/>
      <c r="D12" s="74"/>
      <c r="E12" s="74"/>
      <c r="F12" s="74"/>
      <c r="G12" s="74"/>
      <c r="H12" s="74"/>
      <c r="I12" s="74"/>
      <c r="J12" s="74"/>
      <c r="K12" s="74"/>
      <c r="L12" s="74"/>
      <c r="M12" s="90">
        <f>MASTER!C15</f>
        <v>0</v>
      </c>
      <c r="N12" s="91" t="str">
        <f>MASTER!H16</f>
        <v>PEEO OLYMPIC GRANT</v>
      </c>
    </row>
    <row r="13" spans="1:14" ht="15.75">
      <c r="A13" s="4" t="str">
        <f>IF(B13="","",ROWS($B$5:B13))</f>
        <v/>
      </c>
      <c r="B13" s="81"/>
      <c r="C13" s="31"/>
      <c r="D13" s="74"/>
      <c r="E13" s="74"/>
      <c r="F13" s="74"/>
      <c r="G13" s="74"/>
      <c r="H13" s="74"/>
      <c r="I13" s="74"/>
      <c r="J13" s="74"/>
      <c r="K13" s="74"/>
      <c r="L13" s="74"/>
      <c r="M13" s="90">
        <f>MASTER!C16</f>
        <v>0</v>
      </c>
      <c r="N13" s="91" t="str">
        <f>MASTER!H17</f>
        <v>SAMUDAYIK JAGRATI</v>
      </c>
    </row>
    <row r="14" spans="1:14" ht="15.75">
      <c r="A14" s="4" t="str">
        <f>IF(B14="","",ROWS($B$5:B14))</f>
        <v/>
      </c>
      <c r="B14" s="81"/>
      <c r="C14" s="31"/>
      <c r="D14" s="74"/>
      <c r="E14" s="74"/>
      <c r="F14" s="74"/>
      <c r="G14" s="74"/>
      <c r="H14" s="74"/>
      <c r="I14" s="74"/>
      <c r="J14" s="74"/>
      <c r="K14" s="74"/>
      <c r="L14" s="74"/>
      <c r="M14" s="90">
        <f>MASTER!C17</f>
        <v>0</v>
      </c>
      <c r="N14" s="91" t="str">
        <f>MASTER!H18</f>
        <v>APNI LADO GRANT</v>
      </c>
    </row>
    <row r="15" spans="1:14" ht="15.75">
      <c r="A15" s="4" t="str">
        <f>IF(B15="","",ROWS($B$5:B15))</f>
        <v/>
      </c>
      <c r="B15" s="81"/>
      <c r="C15" s="31"/>
      <c r="D15" s="74"/>
      <c r="E15" s="74"/>
      <c r="F15" s="74"/>
      <c r="G15" s="74"/>
      <c r="H15" s="74"/>
      <c r="I15" s="74"/>
      <c r="J15" s="74"/>
      <c r="K15" s="74"/>
      <c r="L15" s="74"/>
      <c r="M15" s="90">
        <f>MASTER!C18</f>
        <v>0</v>
      </c>
      <c r="N15" s="91" t="str">
        <f>MASTER!H19</f>
        <v>BAAL SAMAROH</v>
      </c>
    </row>
    <row r="16" spans="1:14" ht="15.75">
      <c r="A16" s="4" t="str">
        <f>IF(B16="","",ROWS($B$5:B16))</f>
        <v/>
      </c>
      <c r="B16" s="81"/>
      <c r="C16" s="31"/>
      <c r="D16" s="74"/>
      <c r="E16" s="74"/>
      <c r="F16" s="74"/>
      <c r="G16" s="74"/>
      <c r="H16" s="74"/>
      <c r="I16" s="74"/>
      <c r="J16" s="74"/>
      <c r="K16" s="74"/>
      <c r="L16" s="74"/>
      <c r="M16" s="90">
        <f>MASTER!C19</f>
        <v>0</v>
      </c>
      <c r="N16" s="91" t="str">
        <f>MASTER!H20</f>
        <v>SPORT FOR MODAL GREEN SCHOOL GRANT</v>
      </c>
    </row>
    <row r="17" spans="1:14" ht="15.75">
      <c r="A17" s="4" t="str">
        <f>IF(B17="","",ROWS($B$5:B17))</f>
        <v/>
      </c>
      <c r="B17" s="81"/>
      <c r="C17" s="31"/>
      <c r="D17" s="74"/>
      <c r="E17" s="74"/>
      <c r="F17" s="74"/>
      <c r="G17" s="74"/>
      <c r="H17" s="74"/>
      <c r="I17" s="74"/>
      <c r="J17" s="74"/>
      <c r="K17" s="74"/>
      <c r="L17" s="74"/>
      <c r="M17" s="90">
        <f>MASTER!C20</f>
        <v>0</v>
      </c>
      <c r="N17" s="91" t="str">
        <f>MASTER!H21</f>
        <v>SAMAGRA VIKAS EVAM PARYAVARAN</v>
      </c>
    </row>
    <row r="18" spans="1:14" ht="15.75">
      <c r="A18" s="4" t="str">
        <f>IF(B18="","",ROWS($B$5:B18))</f>
        <v/>
      </c>
      <c r="B18" s="81"/>
      <c r="C18" s="31"/>
      <c r="D18" s="74"/>
      <c r="E18" s="74"/>
      <c r="F18" s="74"/>
      <c r="G18" s="74"/>
      <c r="H18" s="74"/>
      <c r="I18" s="74"/>
      <c r="J18" s="74"/>
      <c r="K18" s="74"/>
      <c r="L18" s="74"/>
      <c r="M18" s="90">
        <f>MASTER!C21</f>
        <v>0</v>
      </c>
      <c r="N18" s="91" t="str">
        <f>MASTER!H22</f>
        <v>VOULENTERS TRAINING</v>
      </c>
    </row>
    <row r="19" spans="1:14" ht="15.75">
      <c r="A19" s="4" t="str">
        <f>IF(B19="","",ROWS($B$5:B19))</f>
        <v/>
      </c>
      <c r="B19" s="81"/>
      <c r="C19" s="31"/>
      <c r="D19" s="74"/>
      <c r="E19" s="74"/>
      <c r="F19" s="74"/>
      <c r="G19" s="74"/>
      <c r="H19" s="74"/>
      <c r="I19" s="74"/>
      <c r="J19" s="74"/>
      <c r="K19" s="74"/>
      <c r="L19" s="74"/>
      <c r="M19" s="90">
        <f>MASTER!C22</f>
        <v>0</v>
      </c>
      <c r="N19" s="91" t="str">
        <f>MASTER!H23</f>
        <v>EK BHARAT SURAKSHIT BHARAT ACTIVITY</v>
      </c>
    </row>
    <row r="20" spans="1:14" ht="15.75">
      <c r="A20" s="4" t="str">
        <f>IF(B20="","",ROWS($B$5:B20))</f>
        <v/>
      </c>
      <c r="B20" s="81"/>
      <c r="C20" s="31"/>
      <c r="D20" s="74"/>
      <c r="E20" s="74"/>
      <c r="F20" s="74"/>
      <c r="G20" s="74"/>
      <c r="H20" s="74"/>
      <c r="I20" s="74"/>
      <c r="J20" s="74"/>
      <c r="K20" s="74"/>
      <c r="L20" s="74"/>
      <c r="M20" s="90">
        <f>MASTER!C23</f>
        <v>0</v>
      </c>
      <c r="N20" s="91" t="str">
        <f>MASTER!H24</f>
        <v>GENDOR ACTIVITY KISHORI MELA</v>
      </c>
    </row>
    <row r="21" spans="1:14" ht="15.75">
      <c r="A21" s="4" t="str">
        <f>IF(B21="","",ROWS($B$5:B21))</f>
        <v/>
      </c>
      <c r="B21" s="81"/>
      <c r="C21" s="31"/>
      <c r="D21" s="74"/>
      <c r="E21" s="74"/>
      <c r="F21" s="74"/>
      <c r="G21" s="74"/>
      <c r="H21" s="74"/>
      <c r="I21" s="74"/>
      <c r="J21" s="74"/>
      <c r="K21" s="74"/>
      <c r="L21" s="74"/>
      <c r="M21" s="90">
        <f>MASTER!C24</f>
        <v>0</v>
      </c>
      <c r="N21" s="91" t="str">
        <f>MASTER!H25</f>
        <v>GENDOR ACTIVITY SURKSHA AVAM DIGITAL LEARNING</v>
      </c>
    </row>
    <row r="22" spans="1:14" ht="15.75">
      <c r="A22" s="4" t="str">
        <f>IF(B22="","",ROWS($B$5:B22))</f>
        <v/>
      </c>
      <c r="B22" s="81"/>
      <c r="C22" s="31"/>
      <c r="D22" s="74"/>
      <c r="E22" s="74"/>
      <c r="F22" s="74"/>
      <c r="G22" s="74"/>
      <c r="H22" s="74"/>
      <c r="I22" s="74"/>
      <c r="J22" s="74"/>
      <c r="K22" s="74"/>
      <c r="L22" s="74"/>
      <c r="M22" s="90">
        <f>MASTER!C25</f>
        <v>0</v>
      </c>
      <c r="N22" s="91" t="str">
        <f>MASTER!H26</f>
        <v>GENDOR ACTIVITY VIDHYALAY EVAM VATAVARAN</v>
      </c>
    </row>
    <row r="23" spans="1:14" ht="15.75">
      <c r="A23" s="4" t="str">
        <f>IF(B23="","",ROWS($B$5:B23))</f>
        <v/>
      </c>
      <c r="B23" s="81"/>
      <c r="C23" s="31"/>
      <c r="D23" s="74"/>
      <c r="E23" s="74"/>
      <c r="F23" s="74"/>
      <c r="G23" s="74"/>
      <c r="H23" s="74"/>
      <c r="I23" s="74"/>
      <c r="J23" s="74"/>
      <c r="K23" s="74"/>
      <c r="L23" s="74"/>
      <c r="M23" s="90">
        <f>MASTER!C26</f>
        <v>0</v>
      </c>
      <c r="N23" s="91" t="str">
        <f>MASTER!H27</f>
        <v>VOCATIONAL EDUCATION</v>
      </c>
    </row>
    <row r="24" spans="1:14" ht="15.75">
      <c r="A24" s="4" t="str">
        <f>IF(B24="","",ROWS($B$5:B24))</f>
        <v/>
      </c>
      <c r="B24" s="81"/>
      <c r="C24" s="31"/>
      <c r="D24" s="74"/>
      <c r="E24" s="74"/>
      <c r="F24" s="74"/>
      <c r="G24" s="74"/>
      <c r="H24" s="74"/>
      <c r="I24" s="74"/>
      <c r="J24" s="74"/>
      <c r="K24" s="74"/>
      <c r="L24" s="74"/>
      <c r="M24" s="90">
        <f>MASTER!C27</f>
        <v>0</v>
      </c>
      <c r="N24" s="91">
        <f>MASTER!H28</f>
        <v>0</v>
      </c>
    </row>
    <row r="25" spans="1:14" ht="15.75">
      <c r="A25" s="4" t="str">
        <f>IF(B25="","",ROWS($B$5:B25))</f>
        <v/>
      </c>
      <c r="B25" s="81"/>
      <c r="C25" s="31"/>
      <c r="D25" s="74"/>
      <c r="E25" s="74"/>
      <c r="F25" s="74"/>
      <c r="G25" s="74"/>
      <c r="H25" s="74"/>
      <c r="I25" s="74"/>
      <c r="J25" s="74"/>
      <c r="K25" s="74"/>
      <c r="L25" s="74"/>
      <c r="M25" s="90">
        <f>MASTER!C43</f>
        <v>0</v>
      </c>
      <c r="N25" s="91">
        <f>MASTER!H29</f>
        <v>0</v>
      </c>
    </row>
    <row r="26" spans="1:14" ht="15.75">
      <c r="A26" s="4" t="str">
        <f>IF(B26="","",ROWS($B$5:B26))</f>
        <v/>
      </c>
      <c r="B26" s="81"/>
      <c r="C26" s="31"/>
      <c r="D26" s="74"/>
      <c r="E26" s="74"/>
      <c r="F26" s="74"/>
      <c r="G26" s="74"/>
      <c r="H26" s="74"/>
      <c r="I26" s="74"/>
      <c r="J26" s="74"/>
      <c r="K26" s="74"/>
      <c r="L26" s="74"/>
      <c r="M26" s="90">
        <f>MASTER!C44</f>
        <v>0</v>
      </c>
      <c r="N26" s="91">
        <f>MASTER!H30</f>
        <v>0</v>
      </c>
    </row>
    <row r="27" spans="1:14" ht="15.75">
      <c r="A27" s="4" t="str">
        <f>IF(B27="","",ROWS($B$5:B27))</f>
        <v/>
      </c>
      <c r="B27" s="81"/>
      <c r="C27" s="31"/>
      <c r="D27" s="74"/>
      <c r="E27" s="74"/>
      <c r="F27" s="74"/>
      <c r="G27" s="74"/>
      <c r="H27" s="74"/>
      <c r="I27" s="74"/>
      <c r="J27" s="74"/>
      <c r="K27" s="74"/>
      <c r="L27" s="74"/>
      <c r="M27" s="90">
        <f>MASTER!C45</f>
        <v>0</v>
      </c>
      <c r="N27" s="91">
        <f>MASTER!H31</f>
        <v>0</v>
      </c>
    </row>
    <row r="28" spans="1:14" ht="15.75">
      <c r="A28" s="4" t="str">
        <f>IF(B28="","",ROWS($B$5:B28))</f>
        <v/>
      </c>
      <c r="B28" s="81"/>
      <c r="C28" s="31"/>
      <c r="D28" s="74"/>
      <c r="E28" s="74"/>
      <c r="F28" s="74"/>
      <c r="G28" s="74"/>
      <c r="H28" s="74"/>
      <c r="I28" s="74"/>
      <c r="J28" s="74"/>
      <c r="K28" s="74"/>
      <c r="L28" s="74"/>
      <c r="M28" s="90">
        <f>MASTER!C46</f>
        <v>0</v>
      </c>
      <c r="N28" s="91">
        <f>MASTER!H32</f>
        <v>0</v>
      </c>
    </row>
    <row r="29" spans="1:14" ht="15.75">
      <c r="A29" s="4" t="str">
        <f>IF(B29="","",ROWS($B$5:B29))</f>
        <v/>
      </c>
      <c r="B29" s="81"/>
      <c r="C29" s="31"/>
      <c r="D29" s="74"/>
      <c r="E29" s="74"/>
      <c r="F29" s="74"/>
      <c r="G29" s="74"/>
      <c r="H29" s="74"/>
      <c r="I29" s="74"/>
      <c r="J29" s="74"/>
      <c r="K29" s="74"/>
      <c r="L29" s="74"/>
      <c r="M29" s="90">
        <f>MASTER!C47</f>
        <v>0</v>
      </c>
      <c r="N29" s="91">
        <f>MASTER!H33</f>
        <v>0</v>
      </c>
    </row>
    <row r="30" spans="1:14" ht="15.75">
      <c r="A30" s="4" t="str">
        <f>IF(B30="","",ROWS($B$5:B30))</f>
        <v/>
      </c>
      <c r="B30" s="81"/>
      <c r="C30" s="31"/>
      <c r="D30" s="74"/>
      <c r="E30" s="74"/>
      <c r="F30" s="74"/>
      <c r="G30" s="74"/>
      <c r="H30" s="74"/>
      <c r="I30" s="74"/>
      <c r="J30" s="74"/>
      <c r="K30" s="74"/>
      <c r="L30" s="74"/>
      <c r="N30" s="91">
        <f>MASTER!H34</f>
        <v>0</v>
      </c>
    </row>
    <row r="31" spans="1:14" ht="15.75">
      <c r="A31" s="4" t="str">
        <f>IF(B31="","",ROWS($B$5:B31))</f>
        <v/>
      </c>
      <c r="B31" s="81"/>
      <c r="C31" s="31"/>
      <c r="D31" s="74"/>
      <c r="E31" s="74"/>
      <c r="F31" s="74"/>
      <c r="G31" s="74"/>
      <c r="H31" s="74"/>
      <c r="I31" s="74"/>
      <c r="J31" s="74"/>
      <c r="K31" s="74"/>
      <c r="L31" s="74"/>
      <c r="N31" s="91">
        <f>MASTER!H35</f>
        <v>0</v>
      </c>
    </row>
    <row r="32" spans="1:14" ht="15.75">
      <c r="A32" s="4" t="str">
        <f>IF(B32="","",ROWS($B$5:B32))</f>
        <v/>
      </c>
      <c r="B32" s="81"/>
      <c r="C32" s="31"/>
      <c r="D32" s="74"/>
      <c r="E32" s="74"/>
      <c r="F32" s="74"/>
      <c r="G32" s="74"/>
      <c r="H32" s="74"/>
      <c r="I32" s="74"/>
      <c r="J32" s="74"/>
      <c r="K32" s="74"/>
      <c r="L32" s="74"/>
      <c r="N32" s="91">
        <f>MASTER!H36</f>
        <v>0</v>
      </c>
    </row>
    <row r="33" spans="1:14" ht="15.75">
      <c r="A33" s="4" t="str">
        <f>IF(B33="","",ROWS($B$5:B33))</f>
        <v/>
      </c>
      <c r="B33" s="81"/>
      <c r="C33" s="31"/>
      <c r="D33" s="74"/>
      <c r="E33" s="74"/>
      <c r="F33" s="74"/>
      <c r="G33" s="74"/>
      <c r="H33" s="74"/>
      <c r="I33" s="74"/>
      <c r="J33" s="74"/>
      <c r="K33" s="74"/>
      <c r="L33" s="74"/>
      <c r="N33" s="91">
        <f>MASTER!H37</f>
        <v>0</v>
      </c>
    </row>
    <row r="34" spans="1:14" ht="15.75">
      <c r="A34" s="4" t="str">
        <f>IF(B34="","",ROWS($B$5:B34))</f>
        <v/>
      </c>
      <c r="B34" s="81"/>
      <c r="C34" s="31"/>
      <c r="D34" s="74"/>
      <c r="E34" s="74"/>
      <c r="F34" s="74"/>
      <c r="G34" s="74"/>
      <c r="H34" s="74"/>
      <c r="I34" s="74"/>
      <c r="J34" s="74"/>
      <c r="K34" s="74"/>
      <c r="L34" s="74"/>
      <c r="N34" s="91">
        <f>MASTER!H38</f>
        <v>0</v>
      </c>
    </row>
    <row r="35" spans="1:14" ht="15.75">
      <c r="A35" s="4" t="str">
        <f>IF(B35="","",ROWS($B$5:B35))</f>
        <v/>
      </c>
      <c r="B35" s="81"/>
      <c r="C35" s="31"/>
      <c r="D35" s="74"/>
      <c r="E35" s="74"/>
      <c r="F35" s="74"/>
      <c r="G35" s="74"/>
      <c r="H35" s="74"/>
      <c r="I35" s="74"/>
      <c r="J35" s="74"/>
      <c r="K35" s="74"/>
      <c r="L35" s="74"/>
      <c r="N35" s="91">
        <f>MASTER!H39</f>
        <v>0</v>
      </c>
    </row>
    <row r="36" spans="1:14" ht="15.75">
      <c r="A36" s="4" t="str">
        <f>IF(B36="","",ROWS($B$5:B36))</f>
        <v/>
      </c>
      <c r="B36" s="81"/>
      <c r="C36" s="31"/>
      <c r="D36" s="74"/>
      <c r="E36" s="74"/>
      <c r="F36" s="74"/>
      <c r="G36" s="74"/>
      <c r="H36" s="74"/>
      <c r="I36" s="74"/>
      <c r="J36" s="74"/>
      <c r="K36" s="74"/>
      <c r="L36" s="74"/>
      <c r="N36" s="91">
        <f>MASTER!H40</f>
        <v>0</v>
      </c>
    </row>
    <row r="37" spans="1:14" ht="15.75">
      <c r="A37" s="4" t="str">
        <f>IF(B37="","",ROWS($B$5:B37))</f>
        <v/>
      </c>
      <c r="B37" s="81"/>
      <c r="C37" s="31"/>
      <c r="D37" s="74"/>
      <c r="E37" s="74"/>
      <c r="F37" s="74"/>
      <c r="G37" s="74"/>
      <c r="H37" s="74"/>
      <c r="I37" s="74"/>
      <c r="J37" s="74"/>
      <c r="K37" s="74"/>
      <c r="L37" s="74"/>
      <c r="N37" s="91">
        <f>MASTER!H41</f>
        <v>0</v>
      </c>
    </row>
    <row r="38" spans="1:14" ht="15.75">
      <c r="A38" s="4" t="str">
        <f>IF(B38="","",ROWS($B$5:B38))</f>
        <v/>
      </c>
      <c r="B38" s="81"/>
      <c r="C38" s="31"/>
      <c r="D38" s="74"/>
      <c r="E38" s="74"/>
      <c r="F38" s="74"/>
      <c r="G38" s="74"/>
      <c r="H38" s="74"/>
      <c r="I38" s="74"/>
      <c r="J38" s="74"/>
      <c r="K38" s="74"/>
      <c r="L38" s="74"/>
      <c r="N38" s="91">
        <f>MASTER!H42</f>
        <v>0</v>
      </c>
    </row>
    <row r="39" spans="1:14" ht="15.75">
      <c r="A39" s="4" t="str">
        <f>IF(B39="","",ROWS($B$5:B39))</f>
        <v/>
      </c>
      <c r="B39" s="81"/>
      <c r="C39" s="31"/>
      <c r="D39" s="74"/>
      <c r="E39" s="74"/>
      <c r="F39" s="74"/>
      <c r="G39" s="74"/>
      <c r="H39" s="74"/>
      <c r="I39" s="74"/>
      <c r="J39" s="74"/>
      <c r="K39" s="74"/>
      <c r="L39" s="74"/>
      <c r="N39" s="91">
        <f>MASTER!H43</f>
        <v>0</v>
      </c>
    </row>
    <row r="40" spans="1:14" ht="15.75">
      <c r="A40" s="4" t="str">
        <f>IF(B40="","",ROWS($B$5:B40))</f>
        <v/>
      </c>
      <c r="B40" s="81"/>
      <c r="C40" s="31"/>
      <c r="D40" s="74"/>
      <c r="E40" s="74"/>
      <c r="F40" s="74"/>
      <c r="G40" s="74"/>
      <c r="H40" s="74"/>
      <c r="I40" s="74"/>
      <c r="J40" s="74"/>
      <c r="K40" s="74"/>
      <c r="L40" s="74"/>
      <c r="N40" s="91">
        <f>MASTER!H44</f>
        <v>0</v>
      </c>
    </row>
    <row r="41" spans="1:14" ht="15.75">
      <c r="A41" s="4" t="str">
        <f>IF(B41="","",ROWS($B$5:B41))</f>
        <v/>
      </c>
      <c r="B41" s="81"/>
      <c r="C41" s="31"/>
      <c r="D41" s="74"/>
      <c r="E41" s="74"/>
      <c r="F41" s="74"/>
      <c r="G41" s="74"/>
      <c r="H41" s="74"/>
      <c r="I41" s="74"/>
      <c r="J41" s="74"/>
      <c r="K41" s="74"/>
      <c r="L41" s="74"/>
      <c r="N41" s="91">
        <f>MASTER!H45</f>
        <v>0</v>
      </c>
    </row>
    <row r="42" spans="1:14" ht="15.75">
      <c r="A42" s="4" t="str">
        <f>IF(B42="","",ROWS($B$5:B42))</f>
        <v/>
      </c>
      <c r="B42" s="81"/>
      <c r="C42" s="31"/>
      <c r="D42" s="74"/>
      <c r="E42" s="74"/>
      <c r="F42" s="74"/>
      <c r="G42" s="74"/>
      <c r="H42" s="74"/>
      <c r="I42" s="74"/>
      <c r="J42" s="74"/>
      <c r="K42" s="74"/>
      <c r="L42" s="74"/>
      <c r="N42" s="91">
        <f>MASTER!H46</f>
        <v>0</v>
      </c>
    </row>
    <row r="43" spans="1:14" ht="15.75">
      <c r="A43" s="4" t="str">
        <f>IF(B43="","",ROWS($B$5:B43))</f>
        <v/>
      </c>
      <c r="B43" s="81"/>
      <c r="C43" s="31"/>
      <c r="D43" s="74"/>
      <c r="E43" s="74"/>
      <c r="F43" s="74"/>
      <c r="G43" s="74"/>
      <c r="H43" s="74"/>
      <c r="I43" s="74"/>
      <c r="J43" s="74"/>
      <c r="K43" s="74"/>
      <c r="L43" s="74"/>
      <c r="N43" s="91">
        <f>MASTER!H47</f>
        <v>0</v>
      </c>
    </row>
    <row r="44" spans="1:14" ht="15.75">
      <c r="A44" s="4" t="str">
        <f>IF(B44="","",ROWS($B$5:B44))</f>
        <v/>
      </c>
      <c r="B44" s="81"/>
      <c r="C44" s="31"/>
      <c r="D44" s="74"/>
      <c r="E44" s="74"/>
      <c r="F44" s="74"/>
      <c r="G44" s="74"/>
      <c r="H44" s="74"/>
      <c r="I44" s="74"/>
      <c r="J44" s="74"/>
      <c r="K44" s="74"/>
      <c r="L44" s="74"/>
      <c r="N44" s="91"/>
    </row>
    <row r="45" spans="1:14" ht="15.75">
      <c r="A45" s="4" t="str">
        <f>IF(B45="","",ROWS($B$5:B45))</f>
        <v/>
      </c>
      <c r="B45" s="81"/>
      <c r="C45" s="31"/>
      <c r="D45" s="74"/>
      <c r="E45" s="74"/>
      <c r="F45" s="74"/>
      <c r="G45" s="74"/>
      <c r="H45" s="74"/>
      <c r="I45" s="74"/>
      <c r="J45" s="74"/>
      <c r="K45" s="74"/>
      <c r="L45" s="74"/>
      <c r="N45" s="91"/>
    </row>
    <row r="46" spans="1:14" ht="15.75">
      <c r="A46" s="4" t="str">
        <f>IF(B46="","",ROWS($B$5:B46))</f>
        <v/>
      </c>
      <c r="B46" s="81"/>
      <c r="C46" s="31"/>
      <c r="D46" s="74"/>
      <c r="E46" s="74"/>
      <c r="F46" s="74"/>
      <c r="G46" s="74"/>
      <c r="H46" s="74"/>
      <c r="I46" s="74"/>
      <c r="J46" s="74"/>
      <c r="K46" s="74"/>
      <c r="L46" s="74"/>
    </row>
    <row r="47" spans="1:14" ht="15.75">
      <c r="A47" s="4" t="str">
        <f>IF(B47="","",ROWS($B$5:B47))</f>
        <v/>
      </c>
      <c r="B47" s="81"/>
      <c r="C47" s="31"/>
      <c r="D47" s="74"/>
      <c r="E47" s="74"/>
      <c r="F47" s="74"/>
      <c r="G47" s="74"/>
      <c r="H47" s="74"/>
      <c r="I47" s="74"/>
      <c r="J47" s="74"/>
      <c r="K47" s="74"/>
      <c r="L47" s="74"/>
    </row>
    <row r="48" spans="1:14" ht="15.75">
      <c r="A48" s="4" t="str">
        <f>IF(B48="","",ROWS($B$5:B48))</f>
        <v/>
      </c>
      <c r="B48" s="81"/>
      <c r="C48" s="31"/>
      <c r="D48" s="74"/>
      <c r="E48" s="74"/>
      <c r="F48" s="74"/>
      <c r="G48" s="74"/>
      <c r="H48" s="74"/>
      <c r="I48" s="74"/>
      <c r="J48" s="74"/>
      <c r="K48" s="74"/>
      <c r="L48" s="74"/>
    </row>
    <row r="49" spans="1:12" ht="15.75">
      <c r="A49" s="4" t="str">
        <f>IF(B49="","",ROWS($B$5:B49))</f>
        <v/>
      </c>
      <c r="B49" s="81"/>
      <c r="C49" s="31"/>
      <c r="D49" s="74"/>
      <c r="E49" s="74"/>
      <c r="F49" s="74"/>
      <c r="G49" s="74"/>
      <c r="H49" s="74"/>
      <c r="I49" s="74"/>
      <c r="J49" s="74"/>
      <c r="K49" s="74"/>
      <c r="L49" s="74"/>
    </row>
    <row r="50" spans="1:12" ht="15.75">
      <c r="A50" s="4" t="str">
        <f>IF(B50="","",ROWS($B$5:B50))</f>
        <v/>
      </c>
      <c r="B50" s="81"/>
      <c r="C50" s="31"/>
      <c r="D50" s="74"/>
      <c r="E50" s="74"/>
      <c r="F50" s="74"/>
      <c r="G50" s="74"/>
      <c r="H50" s="74"/>
      <c r="I50" s="74"/>
      <c r="J50" s="74"/>
      <c r="K50" s="74"/>
      <c r="L50" s="74"/>
    </row>
    <row r="51" spans="1:12" ht="15.75">
      <c r="A51" s="4" t="str">
        <f>IF(B51="","",ROWS($B$5:B51))</f>
        <v/>
      </c>
      <c r="B51" s="81"/>
      <c r="C51" s="31"/>
      <c r="D51" s="74"/>
      <c r="E51" s="74"/>
      <c r="F51" s="74"/>
      <c r="G51" s="74"/>
      <c r="H51" s="74"/>
      <c r="I51" s="74"/>
      <c r="J51" s="74"/>
      <c r="K51" s="74"/>
      <c r="L51" s="74"/>
    </row>
    <row r="52" spans="1:12" ht="15.75">
      <c r="A52" s="4" t="str">
        <f>IF(B52="","",ROWS($B$5:B52))</f>
        <v/>
      </c>
      <c r="B52" s="81"/>
      <c r="C52" s="31"/>
      <c r="D52" s="74"/>
      <c r="E52" s="74"/>
      <c r="F52" s="74"/>
      <c r="G52" s="74"/>
      <c r="H52" s="74"/>
      <c r="I52" s="74"/>
      <c r="J52" s="74"/>
      <c r="K52" s="74"/>
      <c r="L52" s="74"/>
    </row>
    <row r="53" spans="1:12" ht="15.75">
      <c r="A53" s="4" t="str">
        <f>IF(B53="","",ROWS($B$5:B53))</f>
        <v/>
      </c>
      <c r="B53" s="81"/>
      <c r="C53" s="31"/>
      <c r="D53" s="74"/>
      <c r="E53" s="74"/>
      <c r="F53" s="74"/>
      <c r="G53" s="74"/>
      <c r="H53" s="74"/>
      <c r="I53" s="74"/>
      <c r="J53" s="74"/>
      <c r="K53" s="74"/>
      <c r="L53" s="74"/>
    </row>
    <row r="54" spans="1:12" ht="15.75">
      <c r="A54" s="4" t="str">
        <f>IF(B54="","",ROWS($B$5:B54))</f>
        <v/>
      </c>
      <c r="B54" s="81"/>
      <c r="C54" s="31"/>
      <c r="D54" s="74"/>
      <c r="E54" s="74"/>
      <c r="F54" s="74"/>
      <c r="G54" s="74"/>
      <c r="H54" s="74"/>
      <c r="I54" s="74"/>
      <c r="J54" s="74"/>
      <c r="K54" s="74"/>
      <c r="L54" s="74"/>
    </row>
    <row r="55" spans="1:12" ht="15.75">
      <c r="A55" s="4" t="str">
        <f>IF(B55="","",ROWS($B$5:B55))</f>
        <v/>
      </c>
      <c r="B55" s="81"/>
      <c r="C55" s="31"/>
      <c r="D55" s="74"/>
      <c r="E55" s="74"/>
      <c r="F55" s="74"/>
      <c r="G55" s="74"/>
      <c r="H55" s="74"/>
      <c r="I55" s="74"/>
      <c r="J55" s="74"/>
      <c r="K55" s="74"/>
      <c r="L55" s="74"/>
    </row>
    <row r="56" spans="1:12" ht="15.75">
      <c r="A56" s="4" t="str">
        <f>IF(B56="","",ROWS($B$5:B56))</f>
        <v/>
      </c>
      <c r="B56" s="81"/>
      <c r="C56" s="31"/>
      <c r="D56" s="74"/>
      <c r="E56" s="74"/>
      <c r="F56" s="74"/>
      <c r="G56" s="74"/>
      <c r="H56" s="74"/>
      <c r="I56" s="74"/>
      <c r="J56" s="74"/>
      <c r="K56" s="74"/>
      <c r="L56" s="74"/>
    </row>
    <row r="57" spans="1:12" ht="15.75">
      <c r="A57" s="4" t="str">
        <f>IF(B57="","",ROWS($B$5:B57))</f>
        <v/>
      </c>
      <c r="B57" s="81"/>
      <c r="C57" s="31"/>
      <c r="D57" s="74"/>
      <c r="E57" s="74"/>
      <c r="F57" s="74"/>
      <c r="G57" s="74"/>
      <c r="H57" s="74"/>
      <c r="I57" s="74"/>
      <c r="J57" s="74"/>
      <c r="K57" s="74"/>
      <c r="L57" s="74"/>
    </row>
    <row r="58" spans="1:12" ht="15.75">
      <c r="A58" s="4" t="str">
        <f>IF(B58="","",ROWS($B$5:B58))</f>
        <v/>
      </c>
      <c r="B58" s="81"/>
      <c r="C58" s="31"/>
      <c r="D58" s="74"/>
      <c r="E58" s="74"/>
      <c r="F58" s="74"/>
      <c r="G58" s="74"/>
      <c r="H58" s="74"/>
      <c r="I58" s="74"/>
      <c r="J58" s="74"/>
      <c r="K58" s="74"/>
      <c r="L58" s="74"/>
    </row>
    <row r="59" spans="1:12" ht="15.75">
      <c r="A59" s="4" t="str">
        <f>IF(B59="","",ROWS($B$5:B59))</f>
        <v/>
      </c>
      <c r="B59" s="81"/>
      <c r="C59" s="31"/>
      <c r="D59" s="74"/>
      <c r="E59" s="74"/>
      <c r="F59" s="74"/>
      <c r="G59" s="74"/>
      <c r="H59" s="74"/>
      <c r="I59" s="74"/>
      <c r="J59" s="74"/>
      <c r="K59" s="74"/>
      <c r="L59" s="74"/>
    </row>
    <row r="60" spans="1:12" ht="15.75">
      <c r="A60" s="4" t="str">
        <f>IF(B60="","",ROWS($B$5:B60))</f>
        <v/>
      </c>
      <c r="B60" s="81"/>
      <c r="C60" s="31"/>
      <c r="D60" s="74"/>
      <c r="E60" s="74"/>
      <c r="F60" s="74"/>
      <c r="G60" s="74"/>
      <c r="H60" s="74"/>
      <c r="I60" s="74"/>
      <c r="J60" s="74"/>
      <c r="K60" s="74"/>
      <c r="L60" s="74"/>
    </row>
    <row r="61" spans="1:12" ht="15.75">
      <c r="A61" s="4" t="str">
        <f>IF(B61="","",ROWS($B$5:B61))</f>
        <v/>
      </c>
      <c r="B61" s="81"/>
      <c r="C61" s="31"/>
      <c r="D61" s="74"/>
      <c r="E61" s="74"/>
      <c r="F61" s="74"/>
      <c r="G61" s="74"/>
      <c r="H61" s="74"/>
      <c r="I61" s="74"/>
      <c r="J61" s="74"/>
      <c r="K61" s="74"/>
      <c r="L61" s="74"/>
    </row>
    <row r="62" spans="1:12" ht="15.75">
      <c r="A62" s="4" t="str">
        <f>IF(B62="","",ROWS($B$5:B62))</f>
        <v/>
      </c>
      <c r="B62" s="81"/>
      <c r="C62" s="31"/>
      <c r="D62" s="74"/>
      <c r="E62" s="74"/>
      <c r="F62" s="74"/>
      <c r="G62" s="74"/>
      <c r="H62" s="74"/>
      <c r="I62" s="74"/>
      <c r="J62" s="74"/>
      <c r="K62" s="74"/>
      <c r="L62" s="74"/>
    </row>
    <row r="63" spans="1:12" ht="15.75">
      <c r="A63" s="4" t="str">
        <f>IF(B63="","",ROWS($B$5:B63))</f>
        <v/>
      </c>
      <c r="B63" s="81"/>
      <c r="C63" s="31"/>
      <c r="D63" s="74"/>
      <c r="E63" s="74"/>
      <c r="F63" s="74"/>
      <c r="G63" s="74"/>
      <c r="H63" s="74"/>
      <c r="I63" s="74"/>
      <c r="J63" s="74"/>
      <c r="K63" s="74"/>
      <c r="L63" s="74"/>
    </row>
    <row r="64" spans="1:12" ht="15.75">
      <c r="A64" s="4" t="str">
        <f>IF(B64="","",ROWS($B$5:B64))</f>
        <v/>
      </c>
      <c r="B64" s="81"/>
      <c r="C64" s="31"/>
      <c r="D64" s="74"/>
      <c r="E64" s="74"/>
      <c r="F64" s="74"/>
      <c r="G64" s="74"/>
      <c r="H64" s="74"/>
      <c r="I64" s="74"/>
      <c r="J64" s="74"/>
      <c r="K64" s="74"/>
      <c r="L64" s="74"/>
    </row>
    <row r="65" spans="1:12" ht="15.75">
      <c r="A65" s="4" t="str">
        <f>IF(B65="","",ROWS($B$5:B65))</f>
        <v/>
      </c>
      <c r="B65" s="81"/>
      <c r="C65" s="31"/>
      <c r="D65" s="74"/>
      <c r="E65" s="74"/>
      <c r="F65" s="74"/>
      <c r="G65" s="74"/>
      <c r="H65" s="74"/>
      <c r="I65" s="74"/>
      <c r="J65" s="74"/>
      <c r="K65" s="74"/>
      <c r="L65" s="74"/>
    </row>
    <row r="66" spans="1:12" ht="15.75">
      <c r="A66" s="4" t="str">
        <f>IF(B66="","",ROWS($B$5:B66))</f>
        <v/>
      </c>
      <c r="B66" s="81"/>
      <c r="C66" s="31"/>
      <c r="D66" s="74"/>
      <c r="E66" s="74"/>
      <c r="F66" s="74"/>
      <c r="G66" s="74"/>
      <c r="H66" s="74"/>
      <c r="I66" s="74"/>
      <c r="J66" s="74"/>
      <c r="K66" s="74"/>
      <c r="L66" s="74"/>
    </row>
    <row r="67" spans="1:12" ht="15.75">
      <c r="A67" s="4" t="str">
        <f>IF(B67="","",ROWS($B$5:B67))</f>
        <v/>
      </c>
      <c r="B67" s="81"/>
      <c r="C67" s="31"/>
      <c r="D67" s="74"/>
      <c r="E67" s="74"/>
      <c r="F67" s="74"/>
      <c r="G67" s="74"/>
      <c r="H67" s="74"/>
      <c r="I67" s="74"/>
      <c r="J67" s="74"/>
      <c r="K67" s="74"/>
      <c r="L67" s="74"/>
    </row>
    <row r="68" spans="1:12" ht="15.75">
      <c r="A68" s="4" t="str">
        <f>IF(B68="","",ROWS($B$5:B68))</f>
        <v/>
      </c>
      <c r="B68" s="81"/>
      <c r="C68" s="31"/>
      <c r="D68" s="74"/>
      <c r="E68" s="74"/>
      <c r="F68" s="74"/>
      <c r="G68" s="74"/>
      <c r="H68" s="74"/>
      <c r="I68" s="74"/>
      <c r="J68" s="74"/>
      <c r="K68" s="74"/>
      <c r="L68" s="74"/>
    </row>
    <row r="69" spans="1:12" ht="15.75">
      <c r="A69" s="4" t="str">
        <f>IF(B69="","",ROWS($B$5:B69))</f>
        <v/>
      </c>
      <c r="B69" s="81"/>
      <c r="C69" s="31"/>
      <c r="D69" s="74"/>
      <c r="E69" s="74"/>
      <c r="F69" s="74"/>
      <c r="G69" s="74"/>
      <c r="H69" s="74"/>
      <c r="I69" s="74"/>
      <c r="J69" s="74"/>
      <c r="K69" s="74"/>
      <c r="L69" s="74"/>
    </row>
    <row r="70" spans="1:12" ht="15.75">
      <c r="A70" s="4" t="str">
        <f>IF(B70="","",ROWS($B$5:B70))</f>
        <v/>
      </c>
      <c r="B70" s="81"/>
      <c r="C70" s="31"/>
      <c r="D70" s="74"/>
      <c r="E70" s="74"/>
      <c r="F70" s="74"/>
      <c r="G70" s="74"/>
      <c r="H70" s="74"/>
      <c r="I70" s="74"/>
      <c r="J70" s="74"/>
      <c r="K70" s="74"/>
      <c r="L70" s="74"/>
    </row>
    <row r="71" spans="1:12" ht="15.75">
      <c r="A71" s="4" t="str">
        <f>IF(B71="","",ROWS($B$5:B71))</f>
        <v/>
      </c>
      <c r="B71" s="81"/>
      <c r="C71" s="31"/>
      <c r="D71" s="74"/>
      <c r="E71" s="74"/>
      <c r="F71" s="74"/>
      <c r="G71" s="74"/>
      <c r="H71" s="74"/>
      <c r="I71" s="74"/>
      <c r="J71" s="74"/>
      <c r="K71" s="74"/>
      <c r="L71" s="74"/>
    </row>
    <row r="72" spans="1:12" ht="15.75">
      <c r="A72" s="4" t="str">
        <f>IF(B72="","",ROWS($B$5:B72))</f>
        <v/>
      </c>
      <c r="B72" s="81"/>
      <c r="C72" s="31"/>
      <c r="D72" s="74"/>
      <c r="E72" s="74"/>
      <c r="F72" s="74"/>
      <c r="G72" s="74"/>
      <c r="H72" s="74"/>
      <c r="I72" s="74"/>
      <c r="J72" s="74"/>
      <c r="K72" s="74"/>
      <c r="L72" s="74"/>
    </row>
    <row r="73" spans="1:12" ht="15.75">
      <c r="A73" s="4" t="str">
        <f>IF(B73="","",ROWS($B$5:B73))</f>
        <v/>
      </c>
      <c r="B73" s="81"/>
      <c r="C73" s="31"/>
      <c r="D73" s="74"/>
      <c r="E73" s="74"/>
      <c r="F73" s="74"/>
      <c r="G73" s="74"/>
      <c r="H73" s="74"/>
      <c r="I73" s="74"/>
      <c r="J73" s="74"/>
      <c r="K73" s="74"/>
      <c r="L73" s="74"/>
    </row>
    <row r="74" spans="1:12" ht="15.75">
      <c r="A74" s="4" t="str">
        <f>IF(B74="","",ROWS($B$5:B74))</f>
        <v/>
      </c>
      <c r="B74" s="81"/>
      <c r="C74" s="31"/>
      <c r="D74" s="74"/>
      <c r="E74" s="74"/>
      <c r="F74" s="74"/>
      <c r="G74" s="74"/>
      <c r="H74" s="74"/>
      <c r="I74" s="74"/>
      <c r="J74" s="74"/>
      <c r="K74" s="74"/>
      <c r="L74" s="74"/>
    </row>
    <row r="75" spans="1:12" ht="15.75">
      <c r="A75" s="4" t="str">
        <f>IF(B75="","",ROWS($B$5:B75))</f>
        <v/>
      </c>
      <c r="B75" s="81"/>
      <c r="C75" s="31"/>
      <c r="D75" s="74"/>
      <c r="E75" s="74"/>
      <c r="F75" s="74"/>
      <c r="G75" s="74"/>
      <c r="H75" s="74"/>
      <c r="I75" s="74"/>
      <c r="J75" s="74"/>
      <c r="K75" s="74"/>
      <c r="L75" s="74"/>
    </row>
    <row r="76" spans="1:12" ht="15.75">
      <c r="A76" s="4" t="str">
        <f>IF(B76="","",ROWS($B$5:B76))</f>
        <v/>
      </c>
      <c r="B76" s="81"/>
      <c r="C76" s="31"/>
      <c r="D76" s="74"/>
      <c r="E76" s="74"/>
      <c r="F76" s="74"/>
      <c r="G76" s="74"/>
      <c r="H76" s="74"/>
      <c r="I76" s="74"/>
      <c r="J76" s="74"/>
      <c r="K76" s="74"/>
      <c r="L76" s="74"/>
    </row>
    <row r="77" spans="1:12" ht="15.75">
      <c r="A77" s="4" t="str">
        <f>IF(B77="","",ROWS($B$5:B77))</f>
        <v/>
      </c>
      <c r="B77" s="81"/>
      <c r="C77" s="31"/>
      <c r="D77" s="74"/>
      <c r="E77" s="74"/>
      <c r="F77" s="74"/>
      <c r="G77" s="74"/>
      <c r="H77" s="74"/>
      <c r="I77" s="74"/>
      <c r="J77" s="74"/>
      <c r="K77" s="74"/>
      <c r="L77" s="74"/>
    </row>
    <row r="78" spans="1:12" ht="15.75">
      <c r="A78" s="4" t="str">
        <f>IF(B78="","",ROWS($B$5:B78))</f>
        <v/>
      </c>
      <c r="B78" s="81"/>
      <c r="C78" s="31"/>
      <c r="D78" s="74"/>
      <c r="E78" s="74"/>
      <c r="F78" s="74"/>
      <c r="G78" s="74"/>
      <c r="H78" s="74"/>
      <c r="I78" s="74"/>
      <c r="J78" s="74"/>
      <c r="K78" s="74"/>
      <c r="L78" s="74"/>
    </row>
    <row r="79" spans="1:12" ht="15.75">
      <c r="A79" s="4" t="str">
        <f>IF(B79="","",ROWS($B$5:B79))</f>
        <v/>
      </c>
      <c r="B79" s="81"/>
      <c r="C79" s="31"/>
      <c r="D79" s="74"/>
      <c r="E79" s="74"/>
      <c r="F79" s="74"/>
      <c r="G79" s="74"/>
      <c r="H79" s="74"/>
      <c r="I79" s="74"/>
      <c r="J79" s="74"/>
      <c r="K79" s="74"/>
      <c r="L79" s="74"/>
    </row>
    <row r="80" spans="1:12" ht="15.75">
      <c r="A80" s="4" t="str">
        <f>IF(B80="","",ROWS($B$5:B80))</f>
        <v/>
      </c>
      <c r="B80" s="81"/>
      <c r="C80" s="31"/>
      <c r="D80" s="74"/>
      <c r="E80" s="74"/>
      <c r="F80" s="74"/>
      <c r="G80" s="74"/>
      <c r="H80" s="74"/>
      <c r="I80" s="74"/>
      <c r="J80" s="74"/>
      <c r="K80" s="74"/>
      <c r="L80" s="74"/>
    </row>
    <row r="81" spans="1:12" ht="15.75">
      <c r="A81" s="4" t="str">
        <f>IF(B81="","",ROWS($B$5:B81))</f>
        <v/>
      </c>
      <c r="B81" s="81"/>
      <c r="C81" s="31"/>
      <c r="D81" s="74"/>
      <c r="E81" s="74"/>
      <c r="F81" s="74"/>
      <c r="G81" s="74"/>
      <c r="H81" s="74"/>
      <c r="I81" s="74"/>
      <c r="J81" s="74"/>
      <c r="K81" s="74"/>
      <c r="L81" s="74"/>
    </row>
    <row r="82" spans="1:12" ht="15.75">
      <c r="A82" s="4" t="str">
        <f>IF(B82="","",ROWS($B$5:B82))</f>
        <v/>
      </c>
      <c r="B82" s="81"/>
      <c r="C82" s="31"/>
      <c r="D82" s="74"/>
      <c r="E82" s="74"/>
      <c r="F82" s="74"/>
      <c r="G82" s="74"/>
      <c r="H82" s="74"/>
      <c r="I82" s="74"/>
      <c r="J82" s="74"/>
      <c r="K82" s="74"/>
      <c r="L82" s="74"/>
    </row>
    <row r="83" spans="1:12" ht="15.75">
      <c r="A83" s="4" t="str">
        <f>IF(B83="","",ROWS($B$5:B83))</f>
        <v/>
      </c>
      <c r="B83" s="81"/>
      <c r="C83" s="31"/>
      <c r="D83" s="74"/>
      <c r="E83" s="74"/>
      <c r="F83" s="74"/>
      <c r="G83" s="74"/>
      <c r="H83" s="74"/>
      <c r="I83" s="74"/>
      <c r="J83" s="74"/>
      <c r="K83" s="74"/>
      <c r="L83" s="74"/>
    </row>
    <row r="84" spans="1:12" ht="15.75">
      <c r="A84" s="4" t="str">
        <f>IF(B84="","",ROWS($B$5:B84))</f>
        <v/>
      </c>
      <c r="B84" s="81"/>
      <c r="C84" s="31"/>
      <c r="D84" s="74"/>
      <c r="E84" s="74"/>
      <c r="F84" s="74"/>
      <c r="G84" s="74"/>
      <c r="H84" s="74"/>
      <c r="I84" s="74"/>
      <c r="J84" s="74"/>
      <c r="K84" s="74"/>
      <c r="L84" s="74"/>
    </row>
    <row r="85" spans="1:12" ht="15.75">
      <c r="A85" s="4" t="str">
        <f>IF(B85="","",ROWS($B$5:B85))</f>
        <v/>
      </c>
      <c r="B85" s="81"/>
      <c r="C85" s="31"/>
      <c r="D85" s="74"/>
      <c r="E85" s="74"/>
      <c r="F85" s="74"/>
      <c r="G85" s="74"/>
      <c r="H85" s="74"/>
      <c r="I85" s="74"/>
      <c r="J85" s="74"/>
      <c r="K85" s="74"/>
      <c r="L85" s="74"/>
    </row>
    <row r="86" spans="1:12" ht="15.75">
      <c r="A86" s="4" t="str">
        <f>IF(B86="","",ROWS($B$5:B86))</f>
        <v/>
      </c>
      <c r="B86" s="81"/>
      <c r="C86" s="31"/>
      <c r="D86" s="74"/>
      <c r="E86" s="74"/>
      <c r="F86" s="74"/>
      <c r="G86" s="74"/>
      <c r="H86" s="74"/>
      <c r="I86" s="74"/>
      <c r="J86" s="74"/>
      <c r="K86" s="74"/>
      <c r="L86" s="74"/>
    </row>
    <row r="87" spans="1:12" ht="15.75">
      <c r="A87" s="4" t="str">
        <f>IF(B87="","",ROWS($B$5:B87))</f>
        <v/>
      </c>
      <c r="B87" s="81"/>
      <c r="C87" s="31"/>
      <c r="D87" s="74"/>
      <c r="E87" s="74"/>
      <c r="F87" s="74"/>
      <c r="G87" s="74"/>
      <c r="H87" s="74"/>
      <c r="I87" s="74"/>
      <c r="J87" s="74"/>
      <c r="K87" s="74"/>
      <c r="L87" s="74"/>
    </row>
    <row r="88" spans="1:12" ht="15.75">
      <c r="A88" s="4" t="str">
        <f>IF(B88="","",ROWS($B$5:B88))</f>
        <v/>
      </c>
      <c r="B88" s="81"/>
      <c r="C88" s="31"/>
      <c r="D88" s="74"/>
      <c r="E88" s="74"/>
      <c r="F88" s="74"/>
      <c r="G88" s="74"/>
      <c r="H88" s="74"/>
      <c r="I88" s="74"/>
      <c r="J88" s="74"/>
      <c r="K88" s="74"/>
      <c r="L88" s="74"/>
    </row>
    <row r="89" spans="1:12" ht="15.75">
      <c r="A89" s="4" t="str">
        <f>IF(B89="","",ROWS($B$5:B89))</f>
        <v/>
      </c>
      <c r="B89" s="81"/>
      <c r="C89" s="31"/>
      <c r="D89" s="74"/>
      <c r="E89" s="74"/>
      <c r="F89" s="74"/>
      <c r="G89" s="74"/>
      <c r="H89" s="74"/>
      <c r="I89" s="74"/>
      <c r="J89" s="74"/>
      <c r="K89" s="74"/>
      <c r="L89" s="74"/>
    </row>
    <row r="90" spans="1:12" ht="15.75">
      <c r="A90" s="4" t="str">
        <f>IF(B90="","",ROWS($B$5:B90))</f>
        <v/>
      </c>
      <c r="B90" s="81"/>
      <c r="C90" s="31"/>
      <c r="D90" s="74"/>
      <c r="E90" s="74"/>
      <c r="F90" s="74"/>
      <c r="G90" s="74"/>
      <c r="H90" s="74"/>
      <c r="I90" s="74"/>
      <c r="J90" s="74"/>
      <c r="K90" s="74"/>
      <c r="L90" s="74"/>
    </row>
    <row r="91" spans="1:12" ht="15.75">
      <c r="A91" s="4" t="str">
        <f>IF(B91="","",ROWS($B$5:B91))</f>
        <v/>
      </c>
      <c r="B91" s="81"/>
      <c r="C91" s="31"/>
      <c r="D91" s="74"/>
      <c r="E91" s="74"/>
      <c r="F91" s="74"/>
      <c r="G91" s="74"/>
      <c r="H91" s="74"/>
      <c r="I91" s="74"/>
      <c r="J91" s="74"/>
      <c r="K91" s="74"/>
      <c r="L91" s="74"/>
    </row>
    <row r="92" spans="1:12" ht="15.75">
      <c r="A92" s="4" t="str">
        <f>IF(B92="","",ROWS($B$5:B92))</f>
        <v/>
      </c>
      <c r="B92" s="81"/>
      <c r="C92" s="31"/>
      <c r="D92" s="74"/>
      <c r="E92" s="74"/>
      <c r="F92" s="74"/>
      <c r="G92" s="74"/>
      <c r="H92" s="74"/>
      <c r="I92" s="74"/>
      <c r="J92" s="74"/>
      <c r="K92" s="74"/>
      <c r="L92" s="74"/>
    </row>
    <row r="93" spans="1:12" ht="15.75">
      <c r="A93" s="4" t="str">
        <f>IF(B93="","",ROWS($B$5:B93))</f>
        <v/>
      </c>
      <c r="B93" s="81"/>
      <c r="C93" s="31"/>
      <c r="D93" s="74"/>
      <c r="E93" s="74"/>
      <c r="F93" s="74"/>
      <c r="G93" s="74"/>
      <c r="H93" s="74"/>
      <c r="I93" s="74"/>
      <c r="J93" s="74"/>
      <c r="K93" s="74"/>
      <c r="L93" s="74"/>
    </row>
    <row r="94" spans="1:12" ht="15.75">
      <c r="A94" s="4" t="str">
        <f>IF(B94="","",ROWS($B$5:B94))</f>
        <v/>
      </c>
      <c r="B94" s="81"/>
      <c r="C94" s="31"/>
      <c r="D94" s="74"/>
      <c r="E94" s="74"/>
      <c r="F94" s="74"/>
      <c r="G94" s="74"/>
      <c r="H94" s="74"/>
      <c r="I94" s="74"/>
      <c r="J94" s="74"/>
      <c r="K94" s="74"/>
      <c r="L94" s="74"/>
    </row>
    <row r="95" spans="1:12" ht="15.75">
      <c r="A95" s="4" t="str">
        <f>IF(B95="","",ROWS($B$5:B95))</f>
        <v/>
      </c>
      <c r="B95" s="81"/>
      <c r="C95" s="31"/>
      <c r="D95" s="74"/>
      <c r="E95" s="74"/>
      <c r="F95" s="74"/>
      <c r="G95" s="74"/>
      <c r="H95" s="74"/>
      <c r="I95" s="74"/>
      <c r="J95" s="74"/>
      <c r="K95" s="74"/>
      <c r="L95" s="74"/>
    </row>
    <row r="96" spans="1:12" ht="15.75">
      <c r="A96" s="4" t="str">
        <f>IF(B96="","",ROWS($B$5:B96))</f>
        <v/>
      </c>
      <c r="B96" s="81"/>
      <c r="C96" s="31"/>
      <c r="D96" s="74"/>
      <c r="E96" s="74"/>
      <c r="F96" s="74"/>
      <c r="G96" s="74"/>
      <c r="H96" s="74"/>
      <c r="I96" s="74"/>
      <c r="J96" s="74"/>
      <c r="K96" s="74"/>
      <c r="L96" s="74"/>
    </row>
    <row r="97" spans="1:12" ht="15.75">
      <c r="A97" s="4" t="str">
        <f>IF(B97="","",ROWS($B$5:B97))</f>
        <v/>
      </c>
      <c r="B97" s="81"/>
      <c r="C97" s="31"/>
      <c r="D97" s="74"/>
      <c r="E97" s="74"/>
      <c r="F97" s="74"/>
      <c r="G97" s="74"/>
      <c r="H97" s="74"/>
      <c r="I97" s="74"/>
      <c r="J97" s="74"/>
      <c r="K97" s="74"/>
      <c r="L97" s="74"/>
    </row>
    <row r="98" spans="1:12" ht="15.75">
      <c r="A98" s="4" t="str">
        <f>IF(B98="","",ROWS($B$5:B98))</f>
        <v/>
      </c>
      <c r="B98" s="81"/>
      <c r="C98" s="31"/>
      <c r="D98" s="74"/>
      <c r="E98" s="74"/>
      <c r="F98" s="74"/>
      <c r="G98" s="74"/>
      <c r="H98" s="74"/>
      <c r="I98" s="74"/>
      <c r="J98" s="74"/>
      <c r="K98" s="74"/>
      <c r="L98" s="74"/>
    </row>
    <row r="99" spans="1:12" ht="15.75">
      <c r="A99" s="4" t="str">
        <f>IF(B99="","",ROWS($B$5:B99))</f>
        <v/>
      </c>
      <c r="B99" s="81"/>
      <c r="C99" s="31"/>
      <c r="D99" s="74"/>
      <c r="E99" s="74"/>
      <c r="F99" s="74"/>
      <c r="G99" s="74"/>
      <c r="H99" s="74"/>
      <c r="I99" s="74"/>
      <c r="J99" s="74"/>
      <c r="K99" s="74"/>
      <c r="L99" s="74"/>
    </row>
    <row r="100" spans="1:12" ht="15.75">
      <c r="A100" s="4" t="str">
        <f>IF(B100="","",ROWS($B$5:B100))</f>
        <v/>
      </c>
      <c r="B100" s="81"/>
      <c r="C100" s="31"/>
      <c r="D100" s="74"/>
      <c r="E100" s="74"/>
      <c r="F100" s="74"/>
      <c r="G100" s="74"/>
      <c r="H100" s="74"/>
      <c r="I100" s="74"/>
      <c r="J100" s="74"/>
      <c r="K100" s="74"/>
      <c r="L100" s="74"/>
    </row>
    <row r="101" spans="1:12" ht="15.75">
      <c r="A101" s="4" t="str">
        <f>IF(B101="","",ROWS($B$5:B101))</f>
        <v/>
      </c>
      <c r="B101" s="81"/>
      <c r="C101" s="31"/>
      <c r="D101" s="74"/>
      <c r="E101" s="74"/>
      <c r="F101" s="74"/>
      <c r="G101" s="74"/>
      <c r="H101" s="74"/>
      <c r="I101" s="74"/>
      <c r="J101" s="74"/>
      <c r="K101" s="74"/>
      <c r="L101" s="74"/>
    </row>
    <row r="102" spans="1:12" ht="15.75">
      <c r="A102" s="4" t="str">
        <f>IF(B102="","",ROWS($B$5:B102))</f>
        <v/>
      </c>
      <c r="B102" s="81"/>
      <c r="C102" s="31"/>
      <c r="D102" s="74"/>
      <c r="E102" s="74"/>
      <c r="F102" s="74"/>
      <c r="G102" s="74"/>
      <c r="H102" s="74"/>
      <c r="I102" s="74"/>
      <c r="J102" s="74"/>
      <c r="K102" s="74"/>
      <c r="L102" s="74"/>
    </row>
    <row r="103" spans="1:12" ht="15.75">
      <c r="A103" s="4" t="str">
        <f>IF(B103="","",ROWS($B$5:B103))</f>
        <v/>
      </c>
      <c r="B103" s="81"/>
      <c r="C103" s="31"/>
      <c r="D103" s="74"/>
      <c r="E103" s="74"/>
      <c r="F103" s="74"/>
      <c r="G103" s="74"/>
      <c r="H103" s="74"/>
      <c r="I103" s="74"/>
      <c r="J103" s="74"/>
      <c r="K103" s="74"/>
      <c r="L103" s="74"/>
    </row>
    <row r="104" spans="1:12" ht="15.75">
      <c r="A104" s="4" t="str">
        <f>IF(B104="","",ROWS($B$5:B104))</f>
        <v/>
      </c>
      <c r="B104" s="81"/>
      <c r="C104" s="31"/>
      <c r="D104" s="74"/>
      <c r="E104" s="74"/>
      <c r="F104" s="74"/>
      <c r="G104" s="74"/>
      <c r="H104" s="74"/>
      <c r="I104" s="74"/>
      <c r="J104" s="74"/>
      <c r="K104" s="74"/>
      <c r="L104" s="74"/>
    </row>
    <row r="105" spans="1:12" ht="15.75">
      <c r="A105" s="4" t="str">
        <f>IF(B105="","",ROWS($B$5:B105))</f>
        <v/>
      </c>
      <c r="B105" s="81"/>
      <c r="C105" s="31"/>
      <c r="D105" s="74"/>
      <c r="E105" s="74"/>
      <c r="F105" s="74"/>
      <c r="G105" s="74"/>
      <c r="H105" s="74"/>
      <c r="I105" s="74"/>
      <c r="J105" s="74"/>
      <c r="K105" s="74"/>
      <c r="L105" s="74"/>
    </row>
    <row r="106" spans="1:12" ht="15.75">
      <c r="A106" s="4" t="str">
        <f>IF(B106="","",ROWS($B$5:B106))</f>
        <v/>
      </c>
      <c r="B106" s="81"/>
      <c r="C106" s="31"/>
      <c r="D106" s="74"/>
      <c r="E106" s="74"/>
      <c r="F106" s="74"/>
      <c r="G106" s="74"/>
      <c r="H106" s="74"/>
      <c r="I106" s="74"/>
      <c r="J106" s="74"/>
      <c r="K106" s="74"/>
      <c r="L106" s="74"/>
    </row>
    <row r="107" spans="1:12" ht="15.75">
      <c r="A107" s="4" t="str">
        <f>IF(B107="","",ROWS($B$5:B107))</f>
        <v/>
      </c>
      <c r="B107" s="81"/>
      <c r="C107" s="31"/>
      <c r="D107" s="74"/>
      <c r="E107" s="74"/>
      <c r="F107" s="74"/>
      <c r="G107" s="74"/>
      <c r="H107" s="74"/>
      <c r="I107" s="74"/>
      <c r="J107" s="74"/>
      <c r="K107" s="74"/>
      <c r="L107" s="74"/>
    </row>
    <row r="108" spans="1:12" ht="15.75">
      <c r="A108" s="4" t="str">
        <f>IF(B108="","",ROWS($B$5:B108))</f>
        <v/>
      </c>
      <c r="B108" s="81"/>
      <c r="C108" s="31"/>
      <c r="D108" s="74"/>
      <c r="E108" s="74"/>
      <c r="F108" s="74"/>
      <c r="G108" s="74"/>
      <c r="H108" s="74"/>
      <c r="I108" s="74"/>
      <c r="J108" s="74"/>
      <c r="K108" s="74"/>
      <c r="L108" s="74"/>
    </row>
    <row r="109" spans="1:12" ht="15.75">
      <c r="A109" s="4" t="str">
        <f>IF(B109="","",ROWS($B$5:B109))</f>
        <v/>
      </c>
      <c r="B109" s="81"/>
      <c r="C109" s="31"/>
      <c r="D109" s="74"/>
      <c r="E109" s="74"/>
      <c r="F109" s="74"/>
      <c r="G109" s="74"/>
      <c r="H109" s="74"/>
      <c r="I109" s="74"/>
      <c r="J109" s="74"/>
      <c r="K109" s="74"/>
      <c r="L109" s="74"/>
    </row>
    <row r="110" spans="1:12" ht="15.75">
      <c r="A110" s="4" t="str">
        <f>IF(B110="","",ROWS($B$5:B110))</f>
        <v/>
      </c>
      <c r="B110" s="81"/>
      <c r="C110" s="31"/>
      <c r="D110" s="74"/>
      <c r="E110" s="74"/>
      <c r="F110" s="74"/>
      <c r="G110" s="74"/>
      <c r="H110" s="74"/>
      <c r="I110" s="74"/>
      <c r="J110" s="74"/>
      <c r="K110" s="74"/>
      <c r="L110" s="74"/>
    </row>
    <row r="111" spans="1:12" ht="15.75">
      <c r="A111" s="4" t="str">
        <f>IF(B111="","",ROWS($B$5:B111))</f>
        <v/>
      </c>
      <c r="B111" s="81"/>
      <c r="C111" s="31"/>
      <c r="D111" s="74"/>
      <c r="E111" s="74"/>
      <c r="F111" s="74"/>
      <c r="G111" s="74"/>
      <c r="H111" s="74"/>
      <c r="I111" s="74"/>
      <c r="J111" s="74"/>
      <c r="K111" s="74"/>
      <c r="L111" s="74"/>
    </row>
    <row r="112" spans="1:12" ht="15.75">
      <c r="A112" s="4" t="str">
        <f>IF(B112="","",ROWS($B$5:B112))</f>
        <v/>
      </c>
      <c r="B112" s="81"/>
      <c r="C112" s="31"/>
      <c r="D112" s="74"/>
      <c r="E112" s="74"/>
      <c r="F112" s="74"/>
      <c r="G112" s="74"/>
      <c r="H112" s="74"/>
      <c r="I112" s="74"/>
      <c r="J112" s="74"/>
      <c r="K112" s="74"/>
      <c r="L112" s="74"/>
    </row>
    <row r="113" spans="1:12" ht="15.75">
      <c r="A113" s="4" t="str">
        <f>IF(B113="","",ROWS($B$5:B113))</f>
        <v/>
      </c>
      <c r="B113" s="81"/>
      <c r="C113" s="31"/>
      <c r="D113" s="74"/>
      <c r="E113" s="74"/>
      <c r="F113" s="74"/>
      <c r="G113" s="74"/>
      <c r="H113" s="74"/>
      <c r="I113" s="74"/>
      <c r="J113" s="74"/>
      <c r="K113" s="74"/>
      <c r="L113" s="74"/>
    </row>
    <row r="114" spans="1:12" ht="15.75">
      <c r="A114" s="4" t="str">
        <f>IF(B114="","",ROWS($B$5:B114))</f>
        <v/>
      </c>
      <c r="B114" s="81"/>
      <c r="C114" s="31"/>
      <c r="D114" s="74"/>
      <c r="E114" s="74"/>
      <c r="F114" s="74"/>
      <c r="G114" s="74"/>
      <c r="H114" s="74"/>
      <c r="I114" s="74"/>
      <c r="J114" s="74"/>
      <c r="K114" s="74"/>
      <c r="L114" s="74"/>
    </row>
    <row r="115" spans="1:12" ht="15.75">
      <c r="A115" s="4" t="str">
        <f>IF(B115="","",ROWS($B$5:B115))</f>
        <v/>
      </c>
      <c r="B115" s="81"/>
      <c r="C115" s="31"/>
      <c r="D115" s="74"/>
      <c r="E115" s="74"/>
      <c r="F115" s="74"/>
      <c r="G115" s="74"/>
      <c r="H115" s="74"/>
      <c r="I115" s="74"/>
      <c r="J115" s="74"/>
      <c r="K115" s="74"/>
      <c r="L115" s="74"/>
    </row>
    <row r="116" spans="1:12" ht="15.75">
      <c r="A116" s="4" t="str">
        <f>IF(B116="","",ROWS($B$5:B116))</f>
        <v/>
      </c>
      <c r="B116" s="81"/>
      <c r="C116" s="31"/>
      <c r="D116" s="74"/>
      <c r="E116" s="74"/>
      <c r="F116" s="74"/>
      <c r="G116" s="74"/>
      <c r="H116" s="74"/>
      <c r="I116" s="74"/>
      <c r="J116" s="74"/>
      <c r="K116" s="74"/>
      <c r="L116" s="74"/>
    </row>
    <row r="117" spans="1:12" ht="15.75">
      <c r="A117" s="4" t="str">
        <f>IF(B117="","",ROWS($B$5:B117))</f>
        <v/>
      </c>
      <c r="B117" s="81"/>
      <c r="C117" s="31"/>
      <c r="D117" s="74"/>
      <c r="E117" s="74"/>
      <c r="F117" s="74"/>
      <c r="G117" s="74"/>
      <c r="H117" s="74"/>
      <c r="I117" s="74"/>
      <c r="J117" s="74"/>
      <c r="K117" s="74"/>
      <c r="L117" s="74"/>
    </row>
    <row r="118" spans="1:12" ht="15.75">
      <c r="A118" s="4" t="str">
        <f>IF(B118="","",ROWS($B$5:B118))</f>
        <v/>
      </c>
      <c r="B118" s="81"/>
      <c r="C118" s="31"/>
      <c r="D118" s="74"/>
      <c r="E118" s="74"/>
      <c r="F118" s="74"/>
      <c r="G118" s="74"/>
      <c r="H118" s="74"/>
      <c r="I118" s="74"/>
      <c r="J118" s="74"/>
      <c r="K118" s="74"/>
      <c r="L118" s="74"/>
    </row>
    <row r="119" spans="1:12" ht="15.75">
      <c r="A119" s="4" t="str">
        <f>IF(B119="","",ROWS($B$5:B119))</f>
        <v/>
      </c>
      <c r="B119" s="81"/>
      <c r="C119" s="31"/>
      <c r="D119" s="74"/>
      <c r="E119" s="74"/>
      <c r="F119" s="74"/>
      <c r="G119" s="74"/>
      <c r="H119" s="74"/>
      <c r="I119" s="74"/>
      <c r="J119" s="74"/>
      <c r="K119" s="74"/>
      <c r="L119" s="74"/>
    </row>
    <row r="120" spans="1:12" ht="15.75">
      <c r="A120" s="4" t="str">
        <f>IF(B120="","",ROWS($B$5:B120))</f>
        <v/>
      </c>
      <c r="B120" s="81"/>
      <c r="C120" s="31"/>
      <c r="D120" s="74"/>
      <c r="E120" s="74"/>
      <c r="F120" s="74"/>
      <c r="G120" s="74"/>
      <c r="H120" s="74"/>
      <c r="I120" s="74"/>
      <c r="J120" s="74"/>
      <c r="K120" s="74"/>
      <c r="L120" s="74"/>
    </row>
    <row r="121" spans="1:12" ht="15.75">
      <c r="A121" s="4" t="str">
        <f>IF(B121="","",ROWS($B$5:B121))</f>
        <v/>
      </c>
      <c r="B121" s="81"/>
      <c r="C121" s="31"/>
      <c r="D121" s="74"/>
      <c r="E121" s="74"/>
      <c r="F121" s="74"/>
      <c r="G121" s="74"/>
      <c r="H121" s="74"/>
      <c r="I121" s="74"/>
      <c r="J121" s="74"/>
      <c r="K121" s="74"/>
      <c r="L121" s="74"/>
    </row>
    <row r="122" spans="1:12" ht="15.75">
      <c r="A122" s="4" t="str">
        <f>IF(B122="","",ROWS($B$5:B122))</f>
        <v/>
      </c>
      <c r="B122" s="81"/>
      <c r="C122" s="31"/>
      <c r="D122" s="74"/>
      <c r="E122" s="74"/>
      <c r="F122" s="74"/>
      <c r="G122" s="74"/>
      <c r="H122" s="74"/>
      <c r="I122" s="74"/>
      <c r="J122" s="74"/>
      <c r="K122" s="74"/>
      <c r="L122" s="74"/>
    </row>
    <row r="123" spans="1:12" ht="15.75">
      <c r="A123" s="4" t="str">
        <f>IF(B123="","",ROWS($B$5:B123))</f>
        <v/>
      </c>
      <c r="B123" s="81"/>
      <c r="C123" s="31"/>
      <c r="D123" s="74"/>
      <c r="E123" s="74"/>
      <c r="F123" s="74"/>
      <c r="G123" s="74"/>
      <c r="H123" s="74"/>
      <c r="I123" s="74"/>
      <c r="J123" s="74"/>
      <c r="K123" s="74"/>
      <c r="L123" s="74"/>
    </row>
    <row r="124" spans="1:12" ht="15.75">
      <c r="A124" s="4" t="str">
        <f>IF(B124="","",ROWS($B$5:B124))</f>
        <v/>
      </c>
      <c r="B124" s="81"/>
      <c r="C124" s="31"/>
      <c r="D124" s="74"/>
      <c r="E124" s="74"/>
      <c r="F124" s="74"/>
      <c r="G124" s="74"/>
      <c r="H124" s="74"/>
      <c r="I124" s="74"/>
      <c r="J124" s="74"/>
      <c r="K124" s="74"/>
      <c r="L124" s="74"/>
    </row>
    <row r="125" spans="1:12" ht="15.75">
      <c r="A125" s="4" t="str">
        <f>IF(B125="","",ROWS($B$5:B125))</f>
        <v/>
      </c>
      <c r="B125" s="81"/>
      <c r="C125" s="31"/>
      <c r="D125" s="74"/>
      <c r="E125" s="74"/>
      <c r="F125" s="74"/>
      <c r="G125" s="74"/>
      <c r="H125" s="74"/>
      <c r="I125" s="74"/>
      <c r="J125" s="74"/>
      <c r="K125" s="74"/>
      <c r="L125" s="74"/>
    </row>
    <row r="126" spans="1:12" ht="15.75">
      <c r="A126" s="4" t="str">
        <f>IF(B126="","",ROWS($B$5:B126))</f>
        <v/>
      </c>
      <c r="B126" s="81"/>
      <c r="C126" s="31"/>
      <c r="D126" s="74"/>
      <c r="E126" s="74"/>
      <c r="F126" s="74"/>
      <c r="G126" s="74"/>
      <c r="H126" s="74"/>
      <c r="I126" s="74"/>
      <c r="J126" s="74"/>
      <c r="K126" s="74"/>
      <c r="L126" s="74"/>
    </row>
    <row r="127" spans="1:12" ht="15.75">
      <c r="A127" s="4" t="str">
        <f>IF(B127="","",ROWS($B$5:B127))</f>
        <v/>
      </c>
      <c r="B127" s="81"/>
      <c r="C127" s="31"/>
      <c r="D127" s="74"/>
      <c r="E127" s="74"/>
      <c r="F127" s="74"/>
      <c r="G127" s="74"/>
      <c r="H127" s="74"/>
      <c r="I127" s="74"/>
      <c r="J127" s="74"/>
      <c r="K127" s="74"/>
      <c r="L127" s="74"/>
    </row>
    <row r="128" spans="1:12" ht="15.75">
      <c r="A128" s="4" t="str">
        <f>IF(B128="","",ROWS($B$5:B128))</f>
        <v/>
      </c>
      <c r="B128" s="81"/>
      <c r="C128" s="31"/>
      <c r="D128" s="74"/>
      <c r="E128" s="74"/>
      <c r="F128" s="74"/>
      <c r="G128" s="74"/>
      <c r="H128" s="74"/>
      <c r="I128" s="74"/>
      <c r="J128" s="74"/>
      <c r="K128" s="74"/>
      <c r="L128" s="74"/>
    </row>
    <row r="129" spans="1:12" ht="15.75">
      <c r="A129" s="4" t="str">
        <f>IF(B129="","",ROWS($B$5:B129))</f>
        <v/>
      </c>
      <c r="B129" s="81"/>
      <c r="C129" s="31"/>
      <c r="D129" s="74"/>
      <c r="E129" s="74"/>
      <c r="F129" s="74"/>
      <c r="G129" s="74"/>
      <c r="H129" s="74"/>
      <c r="I129" s="74"/>
      <c r="J129" s="74"/>
      <c r="K129" s="74"/>
      <c r="L129" s="74"/>
    </row>
    <row r="130" spans="1:12" ht="15.75">
      <c r="A130" s="4" t="str">
        <f>IF(B130="","",ROWS($B$5:B130))</f>
        <v/>
      </c>
      <c r="B130" s="81"/>
      <c r="C130" s="31"/>
      <c r="D130" s="74"/>
      <c r="E130" s="74"/>
      <c r="F130" s="74"/>
      <c r="G130" s="74"/>
      <c r="H130" s="74"/>
      <c r="I130" s="74"/>
      <c r="J130" s="74"/>
      <c r="K130" s="74"/>
      <c r="L130" s="74"/>
    </row>
    <row r="131" spans="1:12" ht="15.75">
      <c r="A131" s="4" t="str">
        <f>IF(B131="","",ROWS($B$5:B131))</f>
        <v/>
      </c>
      <c r="B131" s="81"/>
      <c r="C131" s="31"/>
      <c r="D131" s="74"/>
      <c r="E131" s="74"/>
      <c r="F131" s="74"/>
      <c r="G131" s="74"/>
      <c r="H131" s="74"/>
      <c r="I131" s="74"/>
      <c r="J131" s="74"/>
      <c r="K131" s="74"/>
      <c r="L131" s="74"/>
    </row>
    <row r="132" spans="1:12" ht="15.75">
      <c r="A132" s="4" t="str">
        <f>IF(B132="","",ROWS($B$5:B132))</f>
        <v/>
      </c>
      <c r="B132" s="81"/>
      <c r="C132" s="31"/>
      <c r="D132" s="74"/>
      <c r="E132" s="74"/>
      <c r="F132" s="74"/>
      <c r="G132" s="74"/>
      <c r="H132" s="74"/>
      <c r="I132" s="74"/>
      <c r="J132" s="74"/>
      <c r="K132" s="74"/>
      <c r="L132" s="74"/>
    </row>
    <row r="133" spans="1:12" ht="15.75">
      <c r="A133" s="4" t="str">
        <f>IF(B133="","",ROWS($B$5:B133))</f>
        <v/>
      </c>
      <c r="B133" s="81"/>
      <c r="C133" s="31"/>
      <c r="D133" s="74"/>
      <c r="E133" s="74"/>
      <c r="F133" s="74"/>
      <c r="G133" s="74"/>
      <c r="H133" s="74"/>
      <c r="I133" s="74"/>
      <c r="J133" s="74"/>
      <c r="K133" s="74"/>
      <c r="L133" s="74"/>
    </row>
    <row r="134" spans="1:12" ht="15.75">
      <c r="A134" s="4" t="str">
        <f>IF(B134="","",ROWS($B$5:B134))</f>
        <v/>
      </c>
      <c r="B134" s="81"/>
      <c r="C134" s="31"/>
      <c r="D134" s="74"/>
      <c r="E134" s="74"/>
      <c r="F134" s="74"/>
      <c r="G134" s="74"/>
      <c r="H134" s="74"/>
      <c r="I134" s="74"/>
      <c r="J134" s="74"/>
      <c r="K134" s="74"/>
      <c r="L134" s="74"/>
    </row>
    <row r="135" spans="1:12" ht="15.75">
      <c r="A135" s="4" t="str">
        <f>IF(B135="","",ROWS($B$5:B135))</f>
        <v/>
      </c>
      <c r="B135" s="81"/>
      <c r="C135" s="31"/>
      <c r="D135" s="74"/>
      <c r="E135" s="74"/>
      <c r="F135" s="74"/>
      <c r="G135" s="74"/>
      <c r="H135" s="74"/>
      <c r="I135" s="74"/>
      <c r="J135" s="74"/>
      <c r="K135" s="74"/>
      <c r="L135" s="74"/>
    </row>
    <row r="136" spans="1:12" ht="15.75">
      <c r="A136" s="4" t="str">
        <f>IF(B136="","",ROWS($B$5:B136))</f>
        <v/>
      </c>
      <c r="B136" s="81"/>
      <c r="C136" s="31"/>
      <c r="D136" s="74"/>
      <c r="E136" s="74"/>
      <c r="F136" s="74"/>
      <c r="G136" s="74"/>
      <c r="H136" s="74"/>
      <c r="I136" s="74"/>
      <c r="J136" s="74"/>
      <c r="K136" s="74"/>
      <c r="L136" s="74"/>
    </row>
    <row r="137" spans="1:12" ht="15.75">
      <c r="A137" s="4" t="str">
        <f>IF(B137="","",ROWS($B$5:B137))</f>
        <v/>
      </c>
      <c r="B137" s="81"/>
      <c r="C137" s="31"/>
      <c r="D137" s="74"/>
      <c r="E137" s="74"/>
      <c r="F137" s="74"/>
      <c r="G137" s="74"/>
      <c r="H137" s="74"/>
      <c r="I137" s="74"/>
      <c r="J137" s="74"/>
      <c r="K137" s="74"/>
      <c r="L137" s="74"/>
    </row>
    <row r="138" spans="1:12" ht="15.75">
      <c r="A138" s="4" t="str">
        <f>IF(B138="","",ROWS($B$5:B138))</f>
        <v/>
      </c>
      <c r="B138" s="81"/>
      <c r="C138" s="31"/>
      <c r="D138" s="74"/>
      <c r="E138" s="74"/>
      <c r="F138" s="74"/>
      <c r="G138" s="74"/>
      <c r="H138" s="74"/>
      <c r="I138" s="74"/>
      <c r="J138" s="74"/>
      <c r="K138" s="74"/>
      <c r="L138" s="74"/>
    </row>
    <row r="139" spans="1:12" ht="15.75">
      <c r="A139" s="4" t="str">
        <f>IF(B139="","",ROWS($B$5:B139))</f>
        <v/>
      </c>
      <c r="B139" s="81"/>
      <c r="C139" s="31"/>
      <c r="D139" s="74"/>
      <c r="E139" s="74"/>
      <c r="F139" s="74"/>
      <c r="G139" s="74"/>
      <c r="H139" s="74"/>
      <c r="I139" s="74"/>
      <c r="J139" s="74"/>
      <c r="K139" s="74"/>
      <c r="L139" s="74"/>
    </row>
    <row r="140" spans="1:12" ht="15.75">
      <c r="A140" s="4" t="str">
        <f>IF(B140="","",ROWS($B$5:B140))</f>
        <v/>
      </c>
      <c r="B140" s="81"/>
      <c r="C140" s="31"/>
      <c r="D140" s="74"/>
      <c r="E140" s="74"/>
      <c r="F140" s="74"/>
      <c r="G140" s="74"/>
      <c r="H140" s="74"/>
      <c r="I140" s="74"/>
      <c r="J140" s="74"/>
      <c r="K140" s="74"/>
      <c r="L140" s="74"/>
    </row>
    <row r="141" spans="1:12" ht="15.75">
      <c r="A141" s="4" t="str">
        <f>IF(B141="","",ROWS($B$5:B141))</f>
        <v/>
      </c>
      <c r="B141" s="81"/>
      <c r="C141" s="31"/>
      <c r="D141" s="74"/>
      <c r="E141" s="74"/>
      <c r="F141" s="74"/>
      <c r="G141" s="74"/>
      <c r="H141" s="74"/>
      <c r="I141" s="74"/>
      <c r="J141" s="74"/>
      <c r="K141" s="74"/>
      <c r="L141" s="74"/>
    </row>
    <row r="142" spans="1:12" ht="15.75">
      <c r="A142" s="4" t="str">
        <f>IF(B142="","",ROWS($B$5:B142))</f>
        <v/>
      </c>
      <c r="B142" s="81"/>
      <c r="C142" s="31"/>
      <c r="D142" s="74"/>
      <c r="E142" s="74"/>
      <c r="F142" s="74"/>
      <c r="G142" s="74"/>
      <c r="H142" s="74"/>
      <c r="I142" s="74"/>
      <c r="J142" s="74"/>
      <c r="K142" s="74"/>
      <c r="L142" s="74"/>
    </row>
    <row r="143" spans="1:12" ht="15.75">
      <c r="A143" s="4" t="str">
        <f>IF(B143="","",ROWS($B$5:B143))</f>
        <v/>
      </c>
      <c r="B143" s="81"/>
      <c r="C143" s="31"/>
      <c r="D143" s="74"/>
      <c r="E143" s="74"/>
      <c r="F143" s="74"/>
      <c r="G143" s="74"/>
      <c r="H143" s="74"/>
      <c r="I143" s="74"/>
      <c r="J143" s="74"/>
      <c r="K143" s="74"/>
      <c r="L143" s="74"/>
    </row>
    <row r="144" spans="1:12" ht="15.75">
      <c r="A144" s="4" t="str">
        <f>IF(B144="","",ROWS($B$5:B144))</f>
        <v/>
      </c>
      <c r="B144" s="81"/>
      <c r="C144" s="31"/>
      <c r="D144" s="74"/>
      <c r="E144" s="74"/>
      <c r="F144" s="74"/>
      <c r="G144" s="74"/>
      <c r="H144" s="74"/>
      <c r="I144" s="74"/>
      <c r="J144" s="74"/>
      <c r="K144" s="74"/>
      <c r="L144" s="74"/>
    </row>
    <row r="145" spans="1:12" ht="15.75">
      <c r="A145" s="4" t="str">
        <f>IF(B145="","",ROWS($B$5:B145))</f>
        <v/>
      </c>
      <c r="B145" s="81"/>
      <c r="C145" s="31"/>
      <c r="D145" s="74"/>
      <c r="E145" s="74"/>
      <c r="F145" s="74"/>
      <c r="G145" s="74"/>
      <c r="H145" s="74"/>
      <c r="I145" s="74"/>
      <c r="J145" s="74"/>
      <c r="K145" s="74"/>
      <c r="L145" s="74"/>
    </row>
    <row r="146" spans="1:12" ht="15.75">
      <c r="A146" s="4" t="str">
        <f>IF(B146="","",ROWS($B$5:B146))</f>
        <v/>
      </c>
      <c r="B146" s="81"/>
      <c r="C146" s="31"/>
      <c r="D146" s="74"/>
      <c r="E146" s="74"/>
      <c r="F146" s="74"/>
      <c r="G146" s="74"/>
      <c r="H146" s="74"/>
      <c r="I146" s="74"/>
      <c r="J146" s="74"/>
      <c r="K146" s="74"/>
      <c r="L146" s="74"/>
    </row>
    <row r="147" spans="1:12" ht="15.75">
      <c r="A147" s="4" t="str">
        <f>IF(B147="","",ROWS($B$5:B147))</f>
        <v/>
      </c>
      <c r="B147" s="81"/>
      <c r="C147" s="31"/>
      <c r="D147" s="74"/>
      <c r="E147" s="74"/>
      <c r="F147" s="74"/>
      <c r="G147" s="74"/>
      <c r="H147" s="74"/>
      <c r="I147" s="74"/>
      <c r="J147" s="74"/>
      <c r="K147" s="74"/>
      <c r="L147" s="74"/>
    </row>
    <row r="148" spans="1:12" ht="15.75">
      <c r="A148" s="4" t="str">
        <f>IF(B148="","",ROWS($B$5:B148))</f>
        <v/>
      </c>
      <c r="B148" s="81"/>
      <c r="C148" s="31"/>
      <c r="D148" s="74"/>
      <c r="E148" s="74"/>
      <c r="F148" s="74"/>
      <c r="G148" s="74"/>
      <c r="H148" s="74"/>
      <c r="I148" s="74"/>
      <c r="J148" s="74"/>
      <c r="K148" s="74"/>
      <c r="L148" s="74"/>
    </row>
    <row r="149" spans="1:12" ht="15.75">
      <c r="A149" s="4" t="str">
        <f>IF(B149="","",ROWS($B$5:B149))</f>
        <v/>
      </c>
      <c r="B149" s="81"/>
      <c r="C149" s="31"/>
      <c r="D149" s="74"/>
      <c r="E149" s="74"/>
      <c r="F149" s="74"/>
      <c r="G149" s="74"/>
      <c r="H149" s="74"/>
      <c r="I149" s="74"/>
      <c r="J149" s="74"/>
      <c r="K149" s="74"/>
      <c r="L149" s="74"/>
    </row>
    <row r="150" spans="1:12" ht="15.75">
      <c r="A150" s="4" t="str">
        <f>IF(B150="","",ROWS($B$5:B150))</f>
        <v/>
      </c>
      <c r="B150" s="81"/>
      <c r="C150" s="31"/>
      <c r="D150" s="74"/>
      <c r="E150" s="74"/>
      <c r="F150" s="74"/>
      <c r="G150" s="74"/>
      <c r="H150" s="74"/>
      <c r="I150" s="74"/>
      <c r="J150" s="74"/>
      <c r="K150" s="74"/>
      <c r="L150" s="74"/>
    </row>
    <row r="151" spans="1:12" ht="15.75">
      <c r="A151" s="4" t="str">
        <f>IF(B151="","",ROWS($B$5:B151))</f>
        <v/>
      </c>
      <c r="B151" s="81"/>
      <c r="C151" s="31"/>
      <c r="D151" s="74"/>
      <c r="E151" s="74"/>
      <c r="F151" s="74"/>
      <c r="G151" s="74"/>
      <c r="H151" s="74"/>
      <c r="I151" s="74"/>
      <c r="J151" s="74"/>
      <c r="K151" s="74"/>
      <c r="L151" s="74"/>
    </row>
    <row r="152" spans="1:12" ht="15.75">
      <c r="A152" s="4" t="str">
        <f>IF(B152="","",ROWS($B$5:B152))</f>
        <v/>
      </c>
      <c r="B152" s="81"/>
      <c r="C152" s="31"/>
      <c r="D152" s="74"/>
      <c r="E152" s="74"/>
      <c r="F152" s="74"/>
      <c r="G152" s="74"/>
      <c r="H152" s="74"/>
      <c r="I152" s="74"/>
      <c r="J152" s="74"/>
      <c r="K152" s="74"/>
      <c r="L152" s="74"/>
    </row>
    <row r="153" spans="1:12" ht="15.75">
      <c r="A153" s="4" t="str">
        <f>IF(B153="","",ROWS($B$5:B153))</f>
        <v/>
      </c>
      <c r="B153" s="81"/>
      <c r="C153" s="31"/>
      <c r="D153" s="74"/>
      <c r="E153" s="74"/>
      <c r="F153" s="74"/>
      <c r="G153" s="74"/>
      <c r="H153" s="74"/>
      <c r="I153" s="74"/>
      <c r="J153" s="74"/>
      <c r="K153" s="74"/>
      <c r="L153" s="74"/>
    </row>
    <row r="154" spans="1:12" ht="15.75">
      <c r="A154" s="4" t="str">
        <f>IF(B154="","",ROWS($B$5:B154))</f>
        <v/>
      </c>
      <c r="B154" s="81"/>
      <c r="C154" s="31"/>
      <c r="D154" s="74"/>
      <c r="E154" s="74"/>
      <c r="F154" s="74"/>
      <c r="G154" s="74"/>
      <c r="H154" s="74"/>
      <c r="I154" s="74"/>
      <c r="J154" s="74"/>
      <c r="K154" s="74"/>
      <c r="L154" s="74"/>
    </row>
    <row r="155" spans="1:12" ht="15.75">
      <c r="A155" s="4" t="str">
        <f>IF(B155="","",ROWS($B$5:B155))</f>
        <v/>
      </c>
      <c r="B155" s="81"/>
      <c r="C155" s="31"/>
      <c r="D155" s="74"/>
      <c r="E155" s="74"/>
      <c r="F155" s="74"/>
      <c r="G155" s="74"/>
      <c r="H155" s="74"/>
      <c r="I155" s="74"/>
      <c r="J155" s="74"/>
      <c r="K155" s="74"/>
      <c r="L155" s="74"/>
    </row>
    <row r="156" spans="1:12" ht="15.75">
      <c r="A156" s="4" t="str">
        <f>IF(B156="","",ROWS($B$5:B156))</f>
        <v/>
      </c>
      <c r="B156" s="81"/>
      <c r="C156" s="31"/>
      <c r="D156" s="74"/>
      <c r="E156" s="74"/>
      <c r="F156" s="74"/>
      <c r="G156" s="74"/>
      <c r="H156" s="74"/>
      <c r="I156" s="74"/>
      <c r="J156" s="74"/>
      <c r="K156" s="74"/>
      <c r="L156" s="74"/>
    </row>
    <row r="157" spans="1:12" ht="15.75">
      <c r="A157" s="4" t="str">
        <f>IF(B157="","",ROWS($B$5:B157))</f>
        <v/>
      </c>
      <c r="B157" s="81"/>
      <c r="C157" s="31"/>
      <c r="D157" s="74"/>
      <c r="E157" s="74"/>
      <c r="F157" s="74"/>
      <c r="G157" s="74"/>
      <c r="H157" s="74"/>
      <c r="I157" s="74"/>
      <c r="J157" s="74"/>
      <c r="K157" s="74"/>
      <c r="L157" s="74"/>
    </row>
    <row r="158" spans="1:12" ht="15.75">
      <c r="A158" s="4" t="str">
        <f>IF(B158="","",ROWS($B$5:B158))</f>
        <v/>
      </c>
      <c r="B158" s="81"/>
      <c r="C158" s="31"/>
      <c r="D158" s="74"/>
      <c r="E158" s="74"/>
      <c r="F158" s="74"/>
      <c r="G158" s="74"/>
      <c r="H158" s="74"/>
      <c r="I158" s="74"/>
      <c r="J158" s="74"/>
      <c r="K158" s="74"/>
      <c r="L158" s="74"/>
    </row>
    <row r="159" spans="1:12" ht="15.75">
      <c r="A159" s="4" t="str">
        <f>IF(B159="","",ROWS($B$5:B159))</f>
        <v/>
      </c>
      <c r="B159" s="81"/>
      <c r="C159" s="31"/>
      <c r="D159" s="74"/>
      <c r="E159" s="74"/>
      <c r="F159" s="74"/>
      <c r="G159" s="74"/>
      <c r="H159" s="74"/>
      <c r="I159" s="74"/>
      <c r="J159" s="74"/>
      <c r="K159" s="74"/>
      <c r="L159" s="74"/>
    </row>
    <row r="160" spans="1:12" ht="15.75">
      <c r="A160" s="4" t="str">
        <f>IF(B160="","",ROWS($B$5:B160))</f>
        <v/>
      </c>
      <c r="B160" s="81"/>
      <c r="C160" s="31"/>
      <c r="D160" s="74"/>
      <c r="E160" s="74"/>
      <c r="F160" s="74"/>
      <c r="G160" s="74"/>
      <c r="H160" s="74"/>
      <c r="I160" s="74"/>
      <c r="J160" s="74"/>
      <c r="K160" s="74"/>
      <c r="L160" s="74"/>
    </row>
    <row r="161" spans="1:12" ht="15.75">
      <c r="A161" s="4" t="str">
        <f>IF(B161="","",ROWS($B$5:B161))</f>
        <v/>
      </c>
      <c r="B161" s="81"/>
      <c r="C161" s="31"/>
      <c r="D161" s="74"/>
      <c r="E161" s="74"/>
      <c r="F161" s="74"/>
      <c r="G161" s="74"/>
      <c r="H161" s="74"/>
      <c r="I161" s="74"/>
      <c r="J161" s="74"/>
      <c r="K161" s="74"/>
      <c r="L161" s="74"/>
    </row>
    <row r="162" spans="1:12" ht="15.75">
      <c r="A162" s="4" t="str">
        <f>IF(B162="","",ROWS($B$5:B162))</f>
        <v/>
      </c>
      <c r="B162" s="81"/>
      <c r="C162" s="31"/>
      <c r="D162" s="74"/>
      <c r="E162" s="74"/>
      <c r="F162" s="74"/>
      <c r="G162" s="74"/>
      <c r="H162" s="74"/>
      <c r="I162" s="74"/>
      <c r="J162" s="74"/>
      <c r="K162" s="74"/>
      <c r="L162" s="74"/>
    </row>
    <row r="163" spans="1:12" ht="15.75">
      <c r="A163" s="4" t="str">
        <f>IF(B163="","",ROWS($B$5:B163))</f>
        <v/>
      </c>
      <c r="B163" s="81"/>
      <c r="C163" s="31"/>
      <c r="D163" s="74"/>
      <c r="E163" s="74"/>
      <c r="F163" s="74"/>
      <c r="G163" s="74"/>
      <c r="H163" s="74"/>
      <c r="I163" s="74"/>
      <c r="J163" s="74"/>
      <c r="K163" s="74"/>
      <c r="L163" s="74"/>
    </row>
    <row r="164" spans="1:12" ht="15.75">
      <c r="A164" s="4" t="str">
        <f>IF(B164="","",ROWS($B$5:B164))</f>
        <v/>
      </c>
      <c r="B164" s="81"/>
      <c r="C164" s="31"/>
      <c r="D164" s="74"/>
      <c r="E164" s="74"/>
      <c r="F164" s="74"/>
      <c r="G164" s="74"/>
      <c r="H164" s="74"/>
      <c r="I164" s="74"/>
      <c r="J164" s="74"/>
      <c r="K164" s="74"/>
      <c r="L164" s="74"/>
    </row>
    <row r="165" spans="1:12" ht="15.75">
      <c r="A165" s="4" t="str">
        <f>IF(B165="","",ROWS($B$5:B165))</f>
        <v/>
      </c>
      <c r="B165" s="81"/>
      <c r="C165" s="31"/>
      <c r="D165" s="74"/>
      <c r="E165" s="74"/>
      <c r="F165" s="74"/>
      <c r="G165" s="74"/>
      <c r="H165" s="74"/>
      <c r="I165" s="74"/>
      <c r="J165" s="74"/>
      <c r="K165" s="74"/>
      <c r="L165" s="74"/>
    </row>
    <row r="166" spans="1:12" ht="15.75">
      <c r="A166" s="4" t="str">
        <f>IF(B166="","",ROWS($B$5:B166))</f>
        <v/>
      </c>
      <c r="B166" s="81"/>
      <c r="C166" s="31"/>
      <c r="D166" s="74"/>
      <c r="E166" s="74"/>
      <c r="F166" s="74"/>
      <c r="G166" s="74"/>
      <c r="H166" s="74"/>
      <c r="I166" s="74"/>
      <c r="J166" s="74"/>
      <c r="K166" s="74"/>
      <c r="L166" s="74"/>
    </row>
    <row r="167" spans="1:12" ht="15.75">
      <c r="A167" s="4" t="str">
        <f>IF(B167="","",ROWS($B$5:B167))</f>
        <v/>
      </c>
      <c r="B167" s="81"/>
      <c r="C167" s="31"/>
      <c r="D167" s="74"/>
      <c r="E167" s="74"/>
      <c r="F167" s="74"/>
      <c r="G167" s="74"/>
      <c r="H167" s="74"/>
      <c r="I167" s="74"/>
      <c r="J167" s="74"/>
      <c r="K167" s="74"/>
      <c r="L167" s="74"/>
    </row>
    <row r="168" spans="1:12" ht="15.75">
      <c r="A168" s="4" t="str">
        <f>IF(B168="","",ROWS($B$5:B168))</f>
        <v/>
      </c>
      <c r="B168" s="81"/>
      <c r="C168" s="31"/>
      <c r="D168" s="74"/>
      <c r="E168" s="74"/>
      <c r="F168" s="74"/>
      <c r="G168" s="74"/>
      <c r="H168" s="74"/>
      <c r="I168" s="74"/>
      <c r="J168" s="74"/>
      <c r="K168" s="74"/>
      <c r="L168" s="74"/>
    </row>
    <row r="169" spans="1:12" ht="15.75">
      <c r="A169" s="4" t="str">
        <f>IF(B169="","",ROWS($B$5:B169))</f>
        <v/>
      </c>
      <c r="B169" s="81"/>
      <c r="C169" s="31"/>
      <c r="D169" s="74"/>
      <c r="E169" s="74"/>
      <c r="F169" s="74"/>
      <c r="G169" s="74"/>
      <c r="H169" s="74"/>
      <c r="I169" s="74"/>
      <c r="J169" s="74"/>
      <c r="K169" s="74"/>
      <c r="L169" s="74"/>
    </row>
    <row r="170" spans="1:12" ht="15.75">
      <c r="A170" s="4" t="str">
        <f>IF(B170="","",ROWS($B$5:B170))</f>
        <v/>
      </c>
      <c r="B170" s="81"/>
      <c r="C170" s="31"/>
      <c r="D170" s="74"/>
      <c r="E170" s="74"/>
      <c r="F170" s="74"/>
      <c r="G170" s="74"/>
      <c r="H170" s="74"/>
      <c r="I170" s="74"/>
      <c r="J170" s="74"/>
      <c r="K170" s="74"/>
      <c r="L170" s="74"/>
    </row>
    <row r="171" spans="1:12" ht="15.75">
      <c r="A171" s="4" t="str">
        <f>IF(B171="","",ROWS($B$5:B171))</f>
        <v/>
      </c>
      <c r="B171" s="81"/>
      <c r="C171" s="31"/>
      <c r="D171" s="74"/>
      <c r="E171" s="74"/>
      <c r="F171" s="74"/>
      <c r="G171" s="74"/>
      <c r="H171" s="74"/>
      <c r="I171" s="74"/>
      <c r="J171" s="74"/>
      <c r="K171" s="74"/>
      <c r="L171" s="74"/>
    </row>
    <row r="172" spans="1:12" ht="15.75">
      <c r="A172" s="4" t="str">
        <f>IF(B172="","",ROWS($B$5:B172))</f>
        <v/>
      </c>
      <c r="B172" s="81"/>
      <c r="C172" s="31"/>
      <c r="D172" s="74"/>
      <c r="E172" s="74"/>
      <c r="F172" s="74"/>
      <c r="G172" s="74"/>
      <c r="H172" s="74"/>
      <c r="I172" s="74"/>
      <c r="J172" s="74"/>
      <c r="K172" s="74"/>
      <c r="L172" s="74"/>
    </row>
    <row r="173" spans="1:12" ht="15.75">
      <c r="A173" s="4" t="str">
        <f>IF(B173="","",ROWS($B$5:B173))</f>
        <v/>
      </c>
      <c r="B173" s="81"/>
      <c r="C173" s="31"/>
      <c r="D173" s="74"/>
      <c r="E173" s="74"/>
      <c r="F173" s="74"/>
      <c r="G173" s="74"/>
      <c r="H173" s="74"/>
      <c r="I173" s="74"/>
      <c r="J173" s="74"/>
      <c r="K173" s="74"/>
      <c r="L173" s="74"/>
    </row>
    <row r="174" spans="1:12" ht="15.75">
      <c r="A174" s="4" t="str">
        <f>IF(B174="","",ROWS($B$5:B174))</f>
        <v/>
      </c>
      <c r="B174" s="81"/>
      <c r="C174" s="31"/>
      <c r="D174" s="74"/>
      <c r="E174" s="74"/>
      <c r="F174" s="74"/>
      <c r="G174" s="74"/>
      <c r="H174" s="74"/>
      <c r="I174" s="74"/>
      <c r="J174" s="74"/>
      <c r="K174" s="74"/>
      <c r="L174" s="74"/>
    </row>
    <row r="175" spans="1:12" ht="15.75">
      <c r="A175" s="4" t="str">
        <f>IF(B175="","",ROWS($B$5:B175))</f>
        <v/>
      </c>
      <c r="B175" s="81"/>
      <c r="C175" s="31"/>
      <c r="D175" s="74"/>
      <c r="E175" s="74"/>
      <c r="F175" s="74"/>
      <c r="G175" s="74"/>
      <c r="H175" s="74"/>
      <c r="I175" s="74"/>
      <c r="J175" s="74"/>
      <c r="K175" s="74"/>
      <c r="L175" s="74"/>
    </row>
    <row r="176" spans="1:12" ht="15.75">
      <c r="A176" s="4" t="str">
        <f>IF(B176="","",ROWS($B$5:B176))</f>
        <v/>
      </c>
      <c r="B176" s="81"/>
      <c r="C176" s="31"/>
      <c r="D176" s="74"/>
      <c r="E176" s="74"/>
      <c r="F176" s="74"/>
      <c r="G176" s="74"/>
      <c r="H176" s="74"/>
      <c r="I176" s="74"/>
      <c r="J176" s="74"/>
      <c r="K176" s="74"/>
      <c r="L176" s="74"/>
    </row>
    <row r="177" spans="1:12" ht="15.75">
      <c r="A177" s="4" t="str">
        <f>IF(B177="","",ROWS($B$5:B177))</f>
        <v/>
      </c>
      <c r="B177" s="81"/>
      <c r="C177" s="31"/>
      <c r="D177" s="74"/>
      <c r="E177" s="74"/>
      <c r="F177" s="74"/>
      <c r="G177" s="74"/>
      <c r="H177" s="74"/>
      <c r="I177" s="74"/>
      <c r="J177" s="74"/>
      <c r="K177" s="74"/>
      <c r="L177" s="74"/>
    </row>
    <row r="178" spans="1:12" ht="15.75">
      <c r="A178" s="4" t="str">
        <f>IF(B178="","",ROWS($B$5:B178))</f>
        <v/>
      </c>
      <c r="B178" s="81"/>
      <c r="C178" s="31"/>
      <c r="D178" s="74"/>
      <c r="E178" s="74"/>
      <c r="F178" s="74"/>
      <c r="G178" s="74"/>
      <c r="H178" s="74"/>
      <c r="I178" s="74"/>
      <c r="J178" s="74"/>
      <c r="K178" s="74"/>
      <c r="L178" s="74"/>
    </row>
    <row r="179" spans="1:12" ht="15.75">
      <c r="A179" s="4" t="str">
        <f>IF(B179="","",ROWS($B$5:B179))</f>
        <v/>
      </c>
      <c r="B179" s="81"/>
      <c r="C179" s="31"/>
      <c r="D179" s="74"/>
      <c r="E179" s="74"/>
      <c r="F179" s="74"/>
      <c r="G179" s="74"/>
      <c r="H179" s="74"/>
      <c r="I179" s="74"/>
      <c r="J179" s="74"/>
      <c r="K179" s="74"/>
      <c r="L179" s="74"/>
    </row>
    <row r="180" spans="1:12" ht="15.75">
      <c r="A180" s="4" t="str">
        <f>IF(B180="","",ROWS($B$5:B180))</f>
        <v/>
      </c>
      <c r="B180" s="81"/>
      <c r="C180" s="31"/>
      <c r="D180" s="74"/>
      <c r="E180" s="74"/>
      <c r="F180" s="74"/>
      <c r="G180" s="74"/>
      <c r="H180" s="74"/>
      <c r="I180" s="74"/>
      <c r="J180" s="74"/>
      <c r="K180" s="74"/>
      <c r="L180" s="74"/>
    </row>
    <row r="181" spans="1:12" ht="15.75">
      <c r="A181" s="4" t="str">
        <f>IF(B181="","",ROWS($B$5:B181))</f>
        <v/>
      </c>
      <c r="B181" s="81"/>
      <c r="C181" s="31"/>
      <c r="D181" s="74"/>
      <c r="E181" s="74"/>
      <c r="F181" s="74"/>
      <c r="G181" s="74"/>
      <c r="H181" s="74"/>
      <c r="I181" s="74"/>
      <c r="J181" s="74"/>
      <c r="K181" s="74"/>
      <c r="L181" s="74"/>
    </row>
    <row r="182" spans="1:12" ht="15.75">
      <c r="A182" s="4" t="str">
        <f>IF(B182="","",ROWS($B$5:B182))</f>
        <v/>
      </c>
      <c r="B182" s="81"/>
      <c r="C182" s="31"/>
      <c r="D182" s="74"/>
      <c r="E182" s="74"/>
      <c r="F182" s="74"/>
      <c r="G182" s="74"/>
      <c r="H182" s="74"/>
      <c r="I182" s="74"/>
      <c r="J182" s="74"/>
      <c r="K182" s="74"/>
      <c r="L182" s="74"/>
    </row>
    <row r="183" spans="1:12" ht="15.75">
      <c r="A183" s="4" t="str">
        <f>IF(B183="","",ROWS($B$5:B183))</f>
        <v/>
      </c>
      <c r="B183" s="81"/>
      <c r="C183" s="31"/>
      <c r="D183" s="74"/>
      <c r="E183" s="74"/>
      <c r="F183" s="74"/>
      <c r="G183" s="74"/>
      <c r="H183" s="74"/>
      <c r="I183" s="74"/>
      <c r="J183" s="74"/>
      <c r="K183" s="74"/>
      <c r="L183" s="74"/>
    </row>
    <row r="184" spans="1:12" ht="15.75">
      <c r="A184" s="4" t="str">
        <f>IF(B184="","",ROWS($B$5:B184))</f>
        <v/>
      </c>
      <c r="B184" s="81"/>
      <c r="C184" s="31"/>
      <c r="D184" s="74"/>
      <c r="E184" s="74"/>
      <c r="F184" s="74"/>
      <c r="G184" s="74"/>
      <c r="H184" s="74"/>
      <c r="I184" s="74"/>
      <c r="J184" s="74"/>
      <c r="K184" s="74"/>
      <c r="L184" s="74"/>
    </row>
    <row r="185" spans="1:12" ht="15.75">
      <c r="A185" s="4" t="str">
        <f>IF(B185="","",ROWS($B$5:B185))</f>
        <v/>
      </c>
      <c r="B185" s="81"/>
      <c r="C185" s="31"/>
      <c r="D185" s="74"/>
      <c r="E185" s="74"/>
      <c r="F185" s="74"/>
      <c r="G185" s="74"/>
      <c r="H185" s="74"/>
      <c r="I185" s="74"/>
      <c r="J185" s="74"/>
      <c r="K185" s="74"/>
      <c r="L185" s="74"/>
    </row>
    <row r="186" spans="1:12" ht="15.75">
      <c r="A186" s="4" t="str">
        <f>IF(B186="","",ROWS($B$5:B186))</f>
        <v/>
      </c>
      <c r="B186" s="81"/>
      <c r="C186" s="31"/>
      <c r="D186" s="74"/>
      <c r="E186" s="74"/>
      <c r="F186" s="74"/>
      <c r="G186" s="74"/>
      <c r="H186" s="74"/>
      <c r="I186" s="74"/>
      <c r="J186" s="74"/>
      <c r="K186" s="74"/>
      <c r="L186" s="74"/>
    </row>
    <row r="187" spans="1:12" ht="15.75">
      <c r="A187" s="4" t="str">
        <f>IF(B187="","",ROWS($B$5:B187))</f>
        <v/>
      </c>
      <c r="B187" s="81"/>
      <c r="C187" s="31"/>
      <c r="D187" s="74"/>
      <c r="E187" s="74"/>
      <c r="F187" s="74"/>
      <c r="G187" s="74"/>
      <c r="H187" s="74"/>
      <c r="I187" s="74"/>
      <c r="J187" s="74"/>
      <c r="K187" s="74"/>
      <c r="L187" s="74"/>
    </row>
    <row r="188" spans="1:12" ht="15.75">
      <c r="A188" s="4" t="str">
        <f>IF(B188="","",ROWS($B$5:B188))</f>
        <v/>
      </c>
      <c r="B188" s="81"/>
      <c r="C188" s="31"/>
      <c r="D188" s="74"/>
      <c r="E188" s="74"/>
      <c r="F188" s="74"/>
      <c r="G188" s="74"/>
      <c r="H188" s="74"/>
      <c r="I188" s="74"/>
      <c r="J188" s="74"/>
      <c r="K188" s="74"/>
      <c r="L188" s="74"/>
    </row>
    <row r="189" spans="1:12" ht="15.75">
      <c r="A189" s="4" t="str">
        <f>IF(B189="","",ROWS($B$5:B189))</f>
        <v/>
      </c>
      <c r="B189" s="81"/>
      <c r="C189" s="31"/>
      <c r="D189" s="74"/>
      <c r="E189" s="74"/>
      <c r="F189" s="74"/>
      <c r="G189" s="74"/>
      <c r="H189" s="74"/>
      <c r="I189" s="74"/>
      <c r="J189" s="74"/>
      <c r="K189" s="74"/>
      <c r="L189" s="74"/>
    </row>
    <row r="190" spans="1:12" ht="15.75">
      <c r="A190" s="4" t="str">
        <f>IF(B190="","",ROWS($B$5:B190))</f>
        <v/>
      </c>
      <c r="B190" s="81"/>
      <c r="C190" s="31"/>
      <c r="D190" s="74"/>
      <c r="E190" s="74"/>
      <c r="F190" s="74"/>
      <c r="G190" s="74"/>
      <c r="H190" s="74"/>
      <c r="I190" s="74"/>
      <c r="J190" s="74"/>
      <c r="K190" s="74"/>
      <c r="L190" s="74"/>
    </row>
    <row r="191" spans="1:12" ht="15.75">
      <c r="A191" s="4" t="str">
        <f>IF(B191="","",ROWS($B$5:B191))</f>
        <v/>
      </c>
      <c r="B191" s="81"/>
      <c r="C191" s="31"/>
      <c r="D191" s="74"/>
      <c r="E191" s="74"/>
      <c r="F191" s="74"/>
      <c r="G191" s="74"/>
      <c r="H191" s="74"/>
      <c r="I191" s="74"/>
      <c r="J191" s="74"/>
      <c r="K191" s="74"/>
      <c r="L191" s="74"/>
    </row>
    <row r="192" spans="1:12" ht="15.75">
      <c r="A192" s="4" t="str">
        <f>IF(B192="","",ROWS($B$5:B192))</f>
        <v/>
      </c>
      <c r="B192" s="81"/>
      <c r="C192" s="31"/>
      <c r="D192" s="74"/>
      <c r="E192" s="74"/>
      <c r="F192" s="74"/>
      <c r="G192" s="74"/>
      <c r="H192" s="74"/>
      <c r="I192" s="74"/>
      <c r="J192" s="74"/>
      <c r="K192" s="74"/>
      <c r="L192" s="74"/>
    </row>
    <row r="193" spans="1:12" ht="15.75">
      <c r="A193" s="4" t="str">
        <f>IF(B193="","",ROWS($B$5:B193))</f>
        <v/>
      </c>
      <c r="B193" s="81"/>
      <c r="C193" s="31"/>
      <c r="D193" s="74"/>
      <c r="E193" s="74"/>
      <c r="F193" s="74"/>
      <c r="G193" s="74"/>
      <c r="H193" s="74"/>
      <c r="I193" s="74"/>
      <c r="J193" s="74"/>
      <c r="K193" s="74"/>
      <c r="L193" s="74"/>
    </row>
    <row r="194" spans="1:12" ht="15.75">
      <c r="A194" s="4" t="str">
        <f>IF(B194="","",ROWS($B$5:B194))</f>
        <v/>
      </c>
      <c r="B194" s="81"/>
      <c r="C194" s="31"/>
      <c r="D194" s="74"/>
      <c r="E194" s="74"/>
      <c r="F194" s="74"/>
      <c r="G194" s="74"/>
      <c r="H194" s="74"/>
      <c r="I194" s="74"/>
      <c r="J194" s="74"/>
      <c r="K194" s="74"/>
      <c r="L194" s="74"/>
    </row>
    <row r="195" spans="1:12" ht="15.75">
      <c r="A195" s="4" t="str">
        <f>IF(B195="","",ROWS($B$5:B195))</f>
        <v/>
      </c>
      <c r="B195" s="81"/>
      <c r="C195" s="31"/>
      <c r="D195" s="74"/>
      <c r="E195" s="74"/>
      <c r="F195" s="74"/>
      <c r="G195" s="74"/>
      <c r="H195" s="74"/>
      <c r="I195" s="74"/>
      <c r="J195" s="74"/>
      <c r="K195" s="74"/>
      <c r="L195" s="74"/>
    </row>
    <row r="196" spans="1:12" ht="15.75">
      <c r="A196" s="4" t="str">
        <f>IF(B196="","",ROWS($B$5:B196))</f>
        <v/>
      </c>
      <c r="B196" s="81"/>
      <c r="C196" s="31"/>
      <c r="D196" s="74"/>
      <c r="E196" s="74"/>
      <c r="F196" s="74"/>
      <c r="G196" s="74"/>
      <c r="H196" s="74"/>
      <c r="I196" s="74"/>
      <c r="J196" s="74"/>
      <c r="K196" s="74"/>
      <c r="L196" s="74"/>
    </row>
    <row r="197" spans="1:12" ht="15.75">
      <c r="A197" s="4" t="str">
        <f>IF(B197="","",ROWS($B$5:B197))</f>
        <v/>
      </c>
      <c r="B197" s="81"/>
      <c r="C197" s="31"/>
      <c r="D197" s="74"/>
      <c r="E197" s="74"/>
      <c r="F197" s="74"/>
      <c r="G197" s="74"/>
      <c r="H197" s="74"/>
      <c r="I197" s="74"/>
      <c r="J197" s="74"/>
      <c r="K197" s="74"/>
      <c r="L197" s="74"/>
    </row>
    <row r="198" spans="1:12" ht="15.75">
      <c r="A198" s="4" t="str">
        <f>IF(B198="","",ROWS($B$5:B198))</f>
        <v/>
      </c>
      <c r="B198" s="81"/>
      <c r="C198" s="31"/>
      <c r="D198" s="74"/>
      <c r="E198" s="74"/>
      <c r="F198" s="74"/>
      <c r="G198" s="74"/>
      <c r="H198" s="74"/>
      <c r="I198" s="74"/>
      <c r="J198" s="74"/>
      <c r="K198" s="74"/>
      <c r="L198" s="74"/>
    </row>
    <row r="199" spans="1:12" ht="15.75">
      <c r="A199" s="4" t="str">
        <f>IF(B199="","",ROWS($B$5:B199))</f>
        <v/>
      </c>
      <c r="B199" s="81"/>
      <c r="C199" s="31"/>
      <c r="D199" s="74"/>
      <c r="E199" s="74"/>
      <c r="F199" s="74"/>
      <c r="G199" s="74"/>
      <c r="H199" s="74"/>
      <c r="I199" s="74"/>
      <c r="J199" s="74"/>
      <c r="K199" s="74"/>
      <c r="L199" s="74"/>
    </row>
    <row r="200" spans="1:12" ht="15.75">
      <c r="A200" s="4" t="str">
        <f>IF(B200="","",ROWS($B$5:B200))</f>
        <v/>
      </c>
      <c r="B200" s="81"/>
      <c r="C200" s="31"/>
      <c r="D200" s="74"/>
      <c r="E200" s="74"/>
      <c r="F200" s="74"/>
      <c r="G200" s="74"/>
      <c r="H200" s="74"/>
      <c r="I200" s="74"/>
      <c r="J200" s="74"/>
      <c r="K200" s="74"/>
      <c r="L200" s="74"/>
    </row>
    <row r="201" spans="1:12" ht="15.75">
      <c r="A201" s="4" t="str">
        <f>IF(B201="","",ROWS($B$5:B201))</f>
        <v/>
      </c>
      <c r="B201" s="81"/>
      <c r="C201" s="31"/>
      <c r="D201" s="74"/>
      <c r="E201" s="74"/>
      <c r="F201" s="74"/>
      <c r="G201" s="74"/>
      <c r="H201" s="74"/>
      <c r="I201" s="74"/>
      <c r="J201" s="74"/>
      <c r="K201" s="74"/>
      <c r="L201" s="74"/>
    </row>
    <row r="202" spans="1:12" ht="15.75">
      <c r="A202" s="4" t="str">
        <f>IF(B202="","",ROWS($B$5:B202))</f>
        <v/>
      </c>
      <c r="B202" s="81"/>
      <c r="C202" s="31"/>
      <c r="D202" s="74"/>
      <c r="E202" s="74"/>
      <c r="F202" s="74"/>
      <c r="G202" s="74"/>
      <c r="H202" s="74"/>
      <c r="I202" s="74"/>
      <c r="J202" s="74"/>
      <c r="K202" s="74"/>
      <c r="L202" s="74"/>
    </row>
    <row r="203" spans="1:12" ht="15.75">
      <c r="A203" s="4" t="str">
        <f>IF(B203="","",ROWS($B$5:B203))</f>
        <v/>
      </c>
      <c r="B203" s="81"/>
      <c r="C203" s="31"/>
      <c r="D203" s="74"/>
      <c r="E203" s="74"/>
      <c r="F203" s="74"/>
      <c r="G203" s="74"/>
      <c r="H203" s="74"/>
      <c r="I203" s="74"/>
      <c r="J203" s="74"/>
      <c r="K203" s="74"/>
      <c r="L203" s="74"/>
    </row>
    <row r="204" spans="1:12" ht="15.75">
      <c r="A204" s="4" t="str">
        <f>IF(B204="","",ROWS($B$5:B204))</f>
        <v/>
      </c>
      <c r="B204" s="81"/>
      <c r="C204" s="31"/>
      <c r="D204" s="74"/>
      <c r="E204" s="74"/>
      <c r="F204" s="74"/>
      <c r="G204" s="74"/>
      <c r="H204" s="74"/>
      <c r="I204" s="74"/>
      <c r="J204" s="74"/>
      <c r="K204" s="74"/>
      <c r="L204" s="74"/>
    </row>
    <row r="205" spans="1:12" ht="15.75">
      <c r="A205" s="4" t="str">
        <f>IF(B205="","",ROWS($B$5:B205))</f>
        <v/>
      </c>
      <c r="B205" s="81"/>
      <c r="C205" s="31"/>
      <c r="D205" s="74"/>
      <c r="E205" s="74"/>
      <c r="F205" s="74"/>
      <c r="G205" s="74"/>
      <c r="H205" s="74"/>
      <c r="I205" s="74"/>
      <c r="J205" s="74"/>
      <c r="K205" s="74"/>
      <c r="L205" s="74"/>
    </row>
    <row r="206" spans="1:12" ht="15.75">
      <c r="A206" s="4" t="str">
        <f>IF(B206="","",ROWS($B$5:B206))</f>
        <v/>
      </c>
      <c r="B206" s="81"/>
      <c r="C206" s="31"/>
      <c r="D206" s="74"/>
      <c r="E206" s="74"/>
      <c r="F206" s="74"/>
      <c r="G206" s="74"/>
      <c r="H206" s="74"/>
      <c r="I206" s="74"/>
      <c r="J206" s="74"/>
      <c r="K206" s="74"/>
      <c r="L206" s="74"/>
    </row>
  </sheetData>
  <sheetProtection password="FC12" sheet="1" objects="1" scenarios="1" formatRows="0"/>
  <mergeCells count="3">
    <mergeCell ref="A1:L1"/>
    <mergeCell ref="A2:L2"/>
    <mergeCell ref="A3:L3"/>
  </mergeCells>
  <dataValidations count="2">
    <dataValidation type="list" allowBlank="1" showInputMessage="1" showErrorMessage="1" sqref="B5:B206">
      <formula1>$M$4:$M$29</formula1>
    </dataValidation>
    <dataValidation type="list" allowBlank="1" showInputMessage="1" showErrorMessage="1" sqref="C5:C206">
      <formula1>$N$4:$N$43</formula1>
    </dataValidation>
  </dataValidations>
  <pageMargins left="0.7" right="0.7" top="0.3" bottom="0.33" header="0.3" footer="0.3"/>
  <pageSetup scale="59" orientation="landscape" verticalDpi="0" r:id="rId1"/>
  <headerFooter>
    <oddFooter>&amp;C&amp;"Arial Black,Regular"&amp;14RAJTEACHERS.NET</oddFooter>
  </headerFooter>
</worksheet>
</file>

<file path=xl/worksheets/sheet12.xml><?xml version="1.0" encoding="utf-8"?>
<worksheet xmlns="http://schemas.openxmlformats.org/spreadsheetml/2006/main" xmlns:r="http://schemas.openxmlformats.org/officeDocument/2006/relationships">
  <sheetPr>
    <tabColor theme="1"/>
  </sheetPr>
  <dimension ref="A1:F68"/>
  <sheetViews>
    <sheetView workbookViewId="0">
      <selection activeCell="A52" sqref="A52:XFD68"/>
    </sheetView>
  </sheetViews>
  <sheetFormatPr defaultColWidth="0" defaultRowHeight="15" zeroHeight="1"/>
  <cols>
    <col min="1" max="1" width="6.85546875" style="58" customWidth="1"/>
    <col min="2" max="2" width="37.140625" style="58" customWidth="1"/>
    <col min="3" max="3" width="18.140625" style="58" customWidth="1"/>
    <col min="4" max="4" width="17.28515625" style="58" customWidth="1"/>
    <col min="5" max="5" width="13.7109375" style="58" customWidth="1"/>
    <col min="6" max="6" width="15.85546875" style="58" customWidth="1"/>
    <col min="7" max="16384" width="9.140625" hidden="1"/>
  </cols>
  <sheetData>
    <row r="1" spans="1:6" ht="44.25" customHeight="1">
      <c r="A1" s="237" t="str">
        <f>'RECEIVED AMOUNT '!A1:AQ1</f>
        <v>dk;kZy; jktdh; mPp ek/;fed fo|ky;] xksj/kuiqjk CykWd vV# ftyk ckjka</v>
      </c>
      <c r="B1" s="238"/>
      <c r="C1" s="238"/>
      <c r="D1" s="238"/>
      <c r="E1" s="238"/>
      <c r="F1" s="239"/>
    </row>
    <row r="2" spans="1:6" ht="26.25">
      <c r="A2" s="240" t="s">
        <v>117</v>
      </c>
      <c r="B2" s="241"/>
      <c r="C2" s="241"/>
      <c r="D2" s="241"/>
      <c r="E2" s="241"/>
      <c r="F2" s="242"/>
    </row>
    <row r="3" spans="1:6" ht="18.75">
      <c r="A3" s="68" t="s">
        <v>51</v>
      </c>
      <c r="B3" s="71"/>
      <c r="C3" s="68"/>
      <c r="D3" s="68"/>
      <c r="E3" s="68" t="s">
        <v>52</v>
      </c>
      <c r="F3" s="71"/>
    </row>
    <row r="4" spans="1:6" ht="37.5">
      <c r="A4" s="61" t="s">
        <v>67</v>
      </c>
      <c r="B4" s="61" t="s">
        <v>109</v>
      </c>
      <c r="C4" s="61" t="s">
        <v>118</v>
      </c>
      <c r="D4" s="61" t="s">
        <v>119</v>
      </c>
      <c r="E4" s="61" t="s">
        <v>120</v>
      </c>
      <c r="F4" s="61" t="s">
        <v>121</v>
      </c>
    </row>
    <row r="5" spans="1:6" ht="18.75">
      <c r="A5" s="24">
        <f>IF(B5="","",ROWS($B$5:B5))</f>
        <v>1</v>
      </c>
      <c r="B5" s="87" t="str">
        <f>IF(MASTER!H8="","",MASTER!H8)</f>
        <v>CSG SEC. GRANT</v>
      </c>
      <c r="C5" s="56">
        <f>IFERROR(HLOOKUP(B5,Expenditure!$C$4:$Y$5,2,FALSE),"")</f>
        <v>50000</v>
      </c>
      <c r="D5" s="56">
        <f>C5</f>
        <v>50000</v>
      </c>
      <c r="E5" s="56">
        <f>IFERROR(HLOOKUP(B5,Expenditure!$C$4:$Y$6,3,FALSE),"")</f>
        <v>50000</v>
      </c>
      <c r="F5" s="56">
        <f>D5-E5</f>
        <v>0</v>
      </c>
    </row>
    <row r="6" spans="1:6" ht="18.75">
      <c r="A6" s="24">
        <f>IF(B6="","",ROWS($B$5:B6))</f>
        <v>2</v>
      </c>
      <c r="B6" s="87" t="str">
        <f>IF(MASTER!H9="","",MASTER!H9)</f>
        <v>CSG ELE.GRANT</v>
      </c>
      <c r="C6" s="56">
        <f>IFERROR(HLOOKUP(B6,Expenditure!$C$4:$Y$5,2,FALSE),"")</f>
        <v>90000</v>
      </c>
      <c r="D6" s="56">
        <f t="shared" ref="D6:D24" si="0">C6</f>
        <v>90000</v>
      </c>
      <c r="E6" s="56">
        <f>IFERROR(HLOOKUP(B6,Expenditure!$C$4:$Y$6,3,FALSE),"")</f>
        <v>90000</v>
      </c>
      <c r="F6" s="56">
        <f t="shared" ref="F6:F24" si="1">D6-E6</f>
        <v>0</v>
      </c>
    </row>
    <row r="7" spans="1:6" ht="18.75">
      <c r="A7" s="24">
        <f>IF(B7="","",ROWS($B$5:B7))</f>
        <v>3</v>
      </c>
      <c r="B7" s="87" t="str">
        <f>IF(MASTER!H10="","",MASTER!H10)</f>
        <v>CRC GRANT</v>
      </c>
      <c r="C7" s="56">
        <f>IFERROR(HLOOKUP(B7,Expenditure!$C$4:$Y$5,2,FALSE),"")</f>
        <v>15000</v>
      </c>
      <c r="D7" s="56">
        <f t="shared" si="0"/>
        <v>15000</v>
      </c>
      <c r="E7" s="56">
        <f>IFERROR(HLOOKUP(B7,Expenditure!$C$4:$Y$6,3,FALSE),"")</f>
        <v>15000</v>
      </c>
      <c r="F7" s="56">
        <f t="shared" si="1"/>
        <v>0</v>
      </c>
    </row>
    <row r="8" spans="1:6" ht="18.75">
      <c r="A8" s="24">
        <f>IF(B8="","",ROWS($B$5:B8))</f>
        <v>4</v>
      </c>
      <c r="B8" s="87" t="str">
        <f>IF(MASTER!H11="","",MASTER!H11)</f>
        <v>MEETING AND TA GRANT</v>
      </c>
      <c r="C8" s="56">
        <f>IFERROR(HLOOKUP(B8,Expenditure!$C$4:$Y$5,2,FALSE),"")</f>
        <v>5000</v>
      </c>
      <c r="D8" s="56">
        <f t="shared" si="0"/>
        <v>5000</v>
      </c>
      <c r="E8" s="56">
        <f>IFERROR(HLOOKUP(B8,Expenditure!$C$4:$Y$6,3,FALSE),"")</f>
        <v>5000</v>
      </c>
      <c r="F8" s="56">
        <f t="shared" si="1"/>
        <v>0</v>
      </c>
    </row>
    <row r="9" spans="1:6" ht="18.75">
      <c r="A9" s="24">
        <f>IF(B9="","",ROWS($B$5:B9))</f>
        <v>5</v>
      </c>
      <c r="B9" s="87" t="str">
        <f>IF(MASTER!H12="","",MASTER!H12)</f>
        <v>TLM GRANT</v>
      </c>
      <c r="C9" s="56">
        <f>IFERROR(HLOOKUP(B9,Expenditure!$C$4:$Y$5,2,FALSE),"")</f>
        <v>1000</v>
      </c>
      <c r="D9" s="56">
        <f t="shared" si="0"/>
        <v>1000</v>
      </c>
      <c r="E9" s="56">
        <f>IFERROR(HLOOKUP(B9,Expenditure!$C$4:$Y$6,3,FALSE),"")</f>
        <v>1000</v>
      </c>
      <c r="F9" s="56">
        <f t="shared" si="1"/>
        <v>0</v>
      </c>
    </row>
    <row r="10" spans="1:6" ht="18.75">
      <c r="A10" s="24">
        <f>IF(B10="","",ROWS($B$5:B10))</f>
        <v>6</v>
      </c>
      <c r="B10" s="87" t="str">
        <f>IF(MASTER!H13="","",MASTER!H13)</f>
        <v>MOBILITY SPOT GRANT</v>
      </c>
      <c r="C10" s="56">
        <f>IFERROR(HLOOKUP(B10,Expenditure!$C$4:$Y$5,2,FALSE),"")</f>
        <v>1000</v>
      </c>
      <c r="D10" s="56">
        <f t="shared" si="0"/>
        <v>1000</v>
      </c>
      <c r="E10" s="56">
        <f>IFERROR(HLOOKUP(B10,Expenditure!$C$4:$Y$6,3,FALSE),"")</f>
        <v>1000</v>
      </c>
      <c r="F10" s="56">
        <f t="shared" si="1"/>
        <v>0</v>
      </c>
    </row>
    <row r="11" spans="1:6" ht="18.75">
      <c r="A11" s="24">
        <f>IF(B11="","",ROWS($B$5:B11))</f>
        <v>7</v>
      </c>
      <c r="B11" s="87" t="str">
        <f>IF(MASTER!H14="","",MASTER!H14)</f>
        <v>SEONDARY SPORTS GRANT</v>
      </c>
      <c r="C11" s="56">
        <f>IFERROR(HLOOKUP(B11,Expenditure!$C$4:$Y$5,2,FALSE),"")</f>
        <v>25000</v>
      </c>
      <c r="D11" s="56">
        <f t="shared" si="0"/>
        <v>25000</v>
      </c>
      <c r="E11" s="56">
        <f>IFERROR(HLOOKUP(B11,Expenditure!$C$4:$Y$6,3,FALSE),"")</f>
        <v>25000</v>
      </c>
      <c r="F11" s="56">
        <f t="shared" si="1"/>
        <v>0</v>
      </c>
    </row>
    <row r="12" spans="1:6" ht="18.75">
      <c r="A12" s="24">
        <f>IF(B12="","",ROWS($B$5:B12))</f>
        <v>8</v>
      </c>
      <c r="B12" s="87" t="str">
        <f>IF(MASTER!H15="","",MASTER!H15)</f>
        <v>ELEMENTRY SPORTS GRANT</v>
      </c>
      <c r="C12" s="56">
        <f>IFERROR(HLOOKUP(B12,Expenditure!$C$4:$Y$5,2,FALSE),"")</f>
        <v>50000</v>
      </c>
      <c r="D12" s="56">
        <f t="shared" si="0"/>
        <v>50000</v>
      </c>
      <c r="E12" s="56">
        <f>IFERROR(HLOOKUP(B12,Expenditure!$C$4:$Y$6,3,FALSE),"")</f>
        <v>50000</v>
      </c>
      <c r="F12" s="56">
        <f t="shared" si="1"/>
        <v>0</v>
      </c>
    </row>
    <row r="13" spans="1:6" ht="18.75">
      <c r="A13" s="24">
        <f>IF(B13="","",ROWS($B$5:B13))</f>
        <v>9</v>
      </c>
      <c r="B13" s="87" t="str">
        <f>IF(MASTER!H16="","",MASTER!H16)</f>
        <v>PEEO OLYMPIC GRANT</v>
      </c>
      <c r="C13" s="56">
        <f>IFERROR(HLOOKUP(B13,Expenditure!$C$4:$Y$5,2,FALSE),"")</f>
        <v>9150</v>
      </c>
      <c r="D13" s="56">
        <f t="shared" si="0"/>
        <v>9150</v>
      </c>
      <c r="E13" s="56">
        <f>IFERROR(HLOOKUP(B13,Expenditure!$C$4:$Y$6,3,FALSE),"")</f>
        <v>9150</v>
      </c>
      <c r="F13" s="56">
        <f t="shared" si="1"/>
        <v>0</v>
      </c>
    </row>
    <row r="14" spans="1:6" ht="18.75">
      <c r="A14" s="24">
        <f>IF(B14="","",ROWS($B$5:B14))</f>
        <v>10</v>
      </c>
      <c r="B14" s="87" t="str">
        <f>IF(MASTER!H17="","",MASTER!H17)</f>
        <v>SAMUDAYIK JAGRATI</v>
      </c>
      <c r="C14" s="56">
        <f>IFERROR(HLOOKUP(B14,Expenditure!$C$4:$Y$5,2,FALSE),"")</f>
        <v>2100</v>
      </c>
      <c r="D14" s="56">
        <f t="shared" si="0"/>
        <v>2100</v>
      </c>
      <c r="E14" s="56">
        <f>IFERROR(HLOOKUP(B14,Expenditure!$C$4:$Y$6,3,FALSE),"")</f>
        <v>2100</v>
      </c>
      <c r="F14" s="56">
        <f t="shared" si="1"/>
        <v>0</v>
      </c>
    </row>
    <row r="15" spans="1:6" ht="18.75">
      <c r="A15" s="24">
        <f>IF(B15="","",ROWS($B$5:B15))</f>
        <v>11</v>
      </c>
      <c r="B15" s="87" t="str">
        <f>IF(MASTER!H18="","",MASTER!H18)</f>
        <v>APNI LADO GRANT</v>
      </c>
      <c r="C15" s="56">
        <f>IFERROR(HLOOKUP(B15,Expenditure!$C$4:$Y$5,2,FALSE),"")</f>
        <v>1400</v>
      </c>
      <c r="D15" s="56">
        <f t="shared" si="0"/>
        <v>1400</v>
      </c>
      <c r="E15" s="56">
        <f>IFERROR(HLOOKUP(B15,Expenditure!$C$4:$Y$6,3,FALSE),"")</f>
        <v>1400</v>
      </c>
      <c r="F15" s="56">
        <f t="shared" si="1"/>
        <v>0</v>
      </c>
    </row>
    <row r="16" spans="1:6" ht="18.75">
      <c r="A16" s="24">
        <f>IF(B16="","",ROWS($B$5:B16))</f>
        <v>12</v>
      </c>
      <c r="B16" s="87" t="str">
        <f>IF(MASTER!H19="","",MASTER!H19)</f>
        <v>BAAL SAMAROH</v>
      </c>
      <c r="C16" s="56">
        <f>IFERROR(HLOOKUP(B16,Expenditure!$C$4:$Y$5,2,FALSE),"")</f>
        <v>1400</v>
      </c>
      <c r="D16" s="56">
        <f t="shared" si="0"/>
        <v>1400</v>
      </c>
      <c r="E16" s="56">
        <f>IFERROR(HLOOKUP(B16,Expenditure!$C$4:$Y$6,3,FALSE),"")</f>
        <v>1400</v>
      </c>
      <c r="F16" s="56">
        <f t="shared" si="1"/>
        <v>0</v>
      </c>
    </row>
    <row r="17" spans="1:6" ht="18.75">
      <c r="A17" s="24">
        <f>IF(B17="","",ROWS($B$5:B17))</f>
        <v>13</v>
      </c>
      <c r="B17" s="87" t="str">
        <f>IF(MASTER!H20="","",MASTER!H20)</f>
        <v>SPORT FOR MODAL GREEN SCHOOL GRANT</v>
      </c>
      <c r="C17" s="56">
        <f>IFERROR(HLOOKUP(B17,Expenditure!$C$4:$Y$5,2,FALSE),"")</f>
        <v>0</v>
      </c>
      <c r="D17" s="56">
        <f t="shared" si="0"/>
        <v>0</v>
      </c>
      <c r="E17" s="56">
        <f>IFERROR(HLOOKUP(B17,Expenditure!$C$4:$Y$6,3,FALSE),"")</f>
        <v>0</v>
      </c>
      <c r="F17" s="56">
        <f t="shared" si="1"/>
        <v>0</v>
      </c>
    </row>
    <row r="18" spans="1:6" ht="18.75">
      <c r="A18" s="24">
        <f>IF(B18="","",ROWS($B$5:B18))</f>
        <v>14</v>
      </c>
      <c r="B18" s="87" t="str">
        <f>IF(MASTER!H21="","",MASTER!H21)</f>
        <v>SAMAGRA VIKAS EVAM PARYAVARAN</v>
      </c>
      <c r="C18" s="56">
        <f>IFERROR(HLOOKUP(B18,Expenditure!$C$4:$Y$5,2,FALSE),"")</f>
        <v>55000</v>
      </c>
      <c r="D18" s="56">
        <f t="shared" si="0"/>
        <v>55000</v>
      </c>
      <c r="E18" s="56">
        <f>IFERROR(HLOOKUP(B18,Expenditure!$C$4:$Y$6,3,FALSE),"")</f>
        <v>55000</v>
      </c>
      <c r="F18" s="56">
        <f t="shared" si="1"/>
        <v>0</v>
      </c>
    </row>
    <row r="19" spans="1:6" ht="18.75">
      <c r="A19" s="24">
        <f>IF(B19="","",ROWS($B$5:B19))</f>
        <v>15</v>
      </c>
      <c r="B19" s="87" t="str">
        <f>IF(MASTER!H22="","",MASTER!H22)</f>
        <v>VOULENTERS TRAINING</v>
      </c>
      <c r="C19" s="56">
        <f>IFERROR(HLOOKUP(B19,Expenditure!$C$4:$Y$5,2,FALSE),"")</f>
        <v>4480</v>
      </c>
      <c r="D19" s="56">
        <f t="shared" si="0"/>
        <v>4480</v>
      </c>
      <c r="E19" s="56">
        <f>IFERROR(HLOOKUP(B19,Expenditure!$C$4:$Y$6,3,FALSE),"")</f>
        <v>4480</v>
      </c>
      <c r="F19" s="56">
        <f t="shared" si="1"/>
        <v>0</v>
      </c>
    </row>
    <row r="20" spans="1:6" ht="18.75">
      <c r="A20" s="24">
        <f>IF(B20="","",ROWS($B$5:B20))</f>
        <v>16</v>
      </c>
      <c r="B20" s="87" t="str">
        <f>IF(MASTER!H23="","",MASTER!H23)</f>
        <v>EK BHARAT SURAKSHIT BHARAT ACTIVITY</v>
      </c>
      <c r="C20" s="56">
        <f>IFERROR(HLOOKUP(B20,Expenditure!$C$4:$Y$5,2,FALSE),"")</f>
        <v>3000</v>
      </c>
      <c r="D20" s="56">
        <f t="shared" si="0"/>
        <v>3000</v>
      </c>
      <c r="E20" s="56">
        <f>IFERROR(HLOOKUP(B20,Expenditure!$C$4:$Y$6,3,FALSE),"")</f>
        <v>3000</v>
      </c>
      <c r="F20" s="56">
        <f t="shared" si="1"/>
        <v>0</v>
      </c>
    </row>
    <row r="21" spans="1:6" ht="18.75">
      <c r="A21" s="24">
        <f>IF(B21="","",ROWS($B$5:B21))</f>
        <v>17</v>
      </c>
      <c r="B21" s="87" t="str">
        <f>IF(MASTER!H24="","",MASTER!H24)</f>
        <v>GENDOR ACTIVITY KISHORI MELA</v>
      </c>
      <c r="C21" s="56">
        <f>IFERROR(HLOOKUP(B21,Expenditure!$C$4:$Y$5,2,FALSE),"")</f>
        <v>4500</v>
      </c>
      <c r="D21" s="56">
        <f t="shared" si="0"/>
        <v>4500</v>
      </c>
      <c r="E21" s="56">
        <f>IFERROR(HLOOKUP(B21,Expenditure!$C$4:$Y$6,3,FALSE),"")</f>
        <v>4500</v>
      </c>
      <c r="F21" s="56">
        <f t="shared" si="1"/>
        <v>0</v>
      </c>
    </row>
    <row r="22" spans="1:6" ht="18.75">
      <c r="A22" s="24">
        <f>IF(B22="","",ROWS($B$5:B22))</f>
        <v>18</v>
      </c>
      <c r="B22" s="87" t="str">
        <f>IF(MASTER!H25="","",MASTER!H25)</f>
        <v>GENDOR ACTIVITY SURKSHA AVAM DIGITAL LEARNING</v>
      </c>
      <c r="C22" s="56">
        <f>IFERROR(HLOOKUP(B22,Expenditure!$C$4:$Y$5,2,FALSE),"")</f>
        <v>3500</v>
      </c>
      <c r="D22" s="56">
        <f t="shared" si="0"/>
        <v>3500</v>
      </c>
      <c r="E22" s="56">
        <f>IFERROR(HLOOKUP(B22,Expenditure!$C$4:$Y$6,3,FALSE),"")</f>
        <v>3500</v>
      </c>
      <c r="F22" s="56">
        <f t="shared" si="1"/>
        <v>0</v>
      </c>
    </row>
    <row r="23" spans="1:6" ht="18.75">
      <c r="A23" s="24">
        <f>IF(B23="","",ROWS($B$5:B23))</f>
        <v>19</v>
      </c>
      <c r="B23" s="87" t="str">
        <f>IF(MASTER!H26="","",MASTER!H26)</f>
        <v>GENDOR ACTIVITY VIDHYALAY EVAM VATAVARAN</v>
      </c>
      <c r="C23" s="56">
        <f>IFERROR(HLOOKUP(B23,Expenditure!$C$4:$Y$5,2,FALSE),"")</f>
        <v>7000</v>
      </c>
      <c r="D23" s="56">
        <f t="shared" si="0"/>
        <v>7000</v>
      </c>
      <c r="E23" s="56">
        <f>IFERROR(HLOOKUP(B23,Expenditure!$C$4:$Y$6,3,FALSE),"")</f>
        <v>7000</v>
      </c>
      <c r="F23" s="56">
        <f t="shared" si="1"/>
        <v>0</v>
      </c>
    </row>
    <row r="24" spans="1:6" ht="18.75">
      <c r="A24" s="24">
        <f>IF(B24="","",ROWS($B$5:B24))</f>
        <v>20</v>
      </c>
      <c r="B24" s="87" t="str">
        <f>IF(MASTER!H27="","",MASTER!H27)</f>
        <v>VOCATIONAL EDUCATION</v>
      </c>
      <c r="C24" s="56">
        <f>IFERROR(HLOOKUP(B24,Expenditure!$C$4:$Y$5,2,FALSE),"")</f>
        <v>0</v>
      </c>
      <c r="D24" s="56">
        <f t="shared" si="0"/>
        <v>0</v>
      </c>
      <c r="E24" s="56">
        <f>IFERROR(HLOOKUP(B24,Expenditure!$C$4:$Y$6,3,FALSE),"")</f>
        <v>0</v>
      </c>
      <c r="F24" s="56">
        <f t="shared" si="1"/>
        <v>0</v>
      </c>
    </row>
    <row r="25" spans="1:6" ht="18.75">
      <c r="A25" s="24" t="str">
        <f>IF(B25="","",ROWS($B$5:B25))</f>
        <v/>
      </c>
      <c r="B25" s="87" t="str">
        <f>IF(MASTER!H28="","",MASTER!H28)</f>
        <v/>
      </c>
      <c r="C25" s="56"/>
      <c r="D25" s="56"/>
      <c r="E25" s="56"/>
      <c r="F25" s="56"/>
    </row>
    <row r="26" spans="1:6" ht="18.75">
      <c r="A26" s="24" t="str">
        <f>IF(B26="","",ROWS($B$5:B26))</f>
        <v/>
      </c>
      <c r="B26" s="87" t="str">
        <f>IF(MASTER!H29="","",MASTER!H29)</f>
        <v/>
      </c>
      <c r="C26" s="56"/>
      <c r="D26" s="56"/>
      <c r="E26" s="56"/>
      <c r="F26" s="56"/>
    </row>
    <row r="27" spans="1:6" ht="18.75">
      <c r="A27" s="24" t="str">
        <f>IF(B27="","",ROWS($B$5:B27))</f>
        <v/>
      </c>
      <c r="B27" s="87" t="str">
        <f>IF(MASTER!H30="","",MASTER!H30)</f>
        <v/>
      </c>
      <c r="C27" s="56"/>
      <c r="D27" s="56"/>
      <c r="E27" s="56"/>
      <c r="F27" s="56"/>
    </row>
    <row r="28" spans="1:6" ht="18.75">
      <c r="A28" s="24" t="str">
        <f>IF(B28="","",ROWS($B$5:B28))</f>
        <v/>
      </c>
      <c r="B28" s="87" t="str">
        <f>IF(MASTER!H31="","",MASTER!H31)</f>
        <v/>
      </c>
      <c r="C28" s="56"/>
      <c r="D28" s="56"/>
      <c r="E28" s="56"/>
      <c r="F28" s="56"/>
    </row>
    <row r="29" spans="1:6" ht="18.75">
      <c r="A29" s="24" t="str">
        <f>IF(B29="","",ROWS($B$5:B29))</f>
        <v/>
      </c>
      <c r="B29" s="87" t="str">
        <f>IF(MASTER!H32="","",MASTER!H32)</f>
        <v/>
      </c>
      <c r="C29" s="56"/>
      <c r="D29" s="56"/>
      <c r="E29" s="56"/>
      <c r="F29" s="56"/>
    </row>
    <row r="30" spans="1:6" ht="18.75">
      <c r="A30" s="24" t="str">
        <f>IF(B30="","",ROWS($B$5:B30))</f>
        <v/>
      </c>
      <c r="B30" s="87" t="str">
        <f>IF(MASTER!H33="","",MASTER!H33)</f>
        <v/>
      </c>
      <c r="C30" s="56"/>
      <c r="D30" s="56"/>
      <c r="E30" s="56"/>
      <c r="F30" s="56"/>
    </row>
    <row r="31" spans="1:6" ht="18.75">
      <c r="A31" s="24" t="str">
        <f>IF(B31="","",ROWS($B$5:B31))</f>
        <v/>
      </c>
      <c r="B31" s="87" t="str">
        <f>IF(MASTER!H34="","",MASTER!H34)</f>
        <v/>
      </c>
      <c r="C31" s="56"/>
      <c r="D31" s="56"/>
      <c r="E31" s="56"/>
      <c r="F31" s="56"/>
    </row>
    <row r="32" spans="1:6" ht="18.75">
      <c r="A32" s="24" t="str">
        <f>IF(B32="","",ROWS($B$5:B32))</f>
        <v/>
      </c>
      <c r="B32" s="87" t="str">
        <f>IF(MASTER!H35="","",MASTER!H35)</f>
        <v/>
      </c>
      <c r="C32" s="56"/>
      <c r="D32" s="56"/>
      <c r="E32" s="56"/>
      <c r="F32" s="56"/>
    </row>
    <row r="33" spans="1:6" ht="18.75">
      <c r="A33" s="24" t="str">
        <f>IF(B33="","",ROWS($B$5:B33))</f>
        <v/>
      </c>
      <c r="B33" s="87" t="str">
        <f>IF(MASTER!H36="","",MASTER!H36)</f>
        <v/>
      </c>
      <c r="C33" s="56"/>
      <c r="D33" s="56"/>
      <c r="E33" s="56"/>
      <c r="F33" s="56"/>
    </row>
    <row r="34" spans="1:6" ht="18.75">
      <c r="A34" s="24" t="str">
        <f>IF(B34="","",ROWS($B$5:B34))</f>
        <v/>
      </c>
      <c r="B34" s="87" t="str">
        <f>IF(MASTER!H37="","",MASTER!H37)</f>
        <v/>
      </c>
      <c r="C34" s="56"/>
      <c r="D34" s="56"/>
      <c r="E34" s="56"/>
      <c r="F34" s="56"/>
    </row>
    <row r="35" spans="1:6" ht="18.75">
      <c r="A35" s="24" t="str">
        <f>IF(B35="","",ROWS($B$5:B35))</f>
        <v/>
      </c>
      <c r="B35" s="87" t="str">
        <f>IF(MASTER!H38="","",MASTER!H38)</f>
        <v/>
      </c>
      <c r="C35" s="56"/>
      <c r="D35" s="56"/>
      <c r="E35" s="56"/>
      <c r="F35" s="56"/>
    </row>
    <row r="36" spans="1:6" ht="18.75">
      <c r="A36" s="24" t="str">
        <f>IF(B36="","",ROWS($B$5:B36))</f>
        <v/>
      </c>
      <c r="B36" s="87" t="str">
        <f>IF(MASTER!H39="","",MASTER!H39)</f>
        <v/>
      </c>
      <c r="C36" s="56"/>
      <c r="D36" s="56"/>
      <c r="E36" s="56"/>
      <c r="F36" s="56"/>
    </row>
    <row r="37" spans="1:6" ht="18.75">
      <c r="A37" s="24" t="str">
        <f>IF(B37="","",ROWS($B$5:B37))</f>
        <v/>
      </c>
      <c r="B37" s="87" t="str">
        <f>IF(MASTER!H40="","",MASTER!H40)</f>
        <v/>
      </c>
      <c r="C37" s="56"/>
      <c r="D37" s="56"/>
      <c r="E37" s="56"/>
      <c r="F37" s="56"/>
    </row>
    <row r="38" spans="1:6" ht="18.75">
      <c r="A38" s="24" t="str">
        <f>IF(B38="","",ROWS($B$5:B38))</f>
        <v/>
      </c>
      <c r="B38" s="87" t="str">
        <f>IF(MASTER!H41="","",MASTER!H41)</f>
        <v/>
      </c>
      <c r="C38" s="56"/>
      <c r="D38" s="56"/>
      <c r="E38" s="56"/>
      <c r="F38" s="56"/>
    </row>
    <row r="39" spans="1:6" ht="18.75">
      <c r="A39" s="24" t="str">
        <f>IF(B39="","",ROWS($B$5:B39))</f>
        <v/>
      </c>
      <c r="B39" s="87" t="str">
        <f>IF(MASTER!H42="","",MASTER!H42)</f>
        <v/>
      </c>
      <c r="C39" s="56"/>
      <c r="D39" s="56"/>
      <c r="E39" s="56"/>
      <c r="F39" s="56"/>
    </row>
    <row r="40" spans="1:6" ht="18.75">
      <c r="A40" s="24" t="str">
        <f>IF(B40="","",ROWS($B$5:B40))</f>
        <v/>
      </c>
      <c r="B40" s="87" t="str">
        <f>IF(MASTER!H43="","",MASTER!H43)</f>
        <v/>
      </c>
      <c r="C40" s="56"/>
      <c r="D40" s="56"/>
      <c r="E40" s="56"/>
      <c r="F40" s="56"/>
    </row>
    <row r="41" spans="1:6" ht="18.75">
      <c r="A41" s="24" t="str">
        <f>IF(B41="","",ROWS($B$5:B41))</f>
        <v/>
      </c>
      <c r="B41" s="87" t="str">
        <f>IF(MASTER!H44="","",MASTER!H44)</f>
        <v/>
      </c>
      <c r="C41" s="56"/>
      <c r="D41" s="56"/>
      <c r="E41" s="56"/>
      <c r="F41" s="56"/>
    </row>
    <row r="42" spans="1:6" ht="18.75">
      <c r="A42" s="24" t="str">
        <f>IF(B42="","",ROWS($B$5:B42))</f>
        <v/>
      </c>
      <c r="B42" s="87" t="str">
        <f>IF(MASTER!H45="","",MASTER!H45)</f>
        <v/>
      </c>
      <c r="C42" s="56"/>
      <c r="D42" s="56"/>
      <c r="E42" s="56"/>
      <c r="F42" s="56"/>
    </row>
    <row r="43" spans="1:6" ht="18.75">
      <c r="A43" s="24" t="str">
        <f>IF(B43="","",ROWS($B$5:B43))</f>
        <v/>
      </c>
      <c r="B43" s="87" t="str">
        <f>IF(MASTER!H46="","",MASTER!H46)</f>
        <v/>
      </c>
      <c r="C43" s="56"/>
      <c r="D43" s="56"/>
      <c r="E43" s="56"/>
      <c r="F43" s="56"/>
    </row>
    <row r="44" spans="1:6" ht="18.75">
      <c r="A44" s="24" t="str">
        <f>IF(B44="","",ROWS($B$5:B44))</f>
        <v/>
      </c>
      <c r="B44" s="87" t="str">
        <f>IF(MASTER!H47="","",MASTER!H47)</f>
        <v/>
      </c>
      <c r="C44" s="56"/>
      <c r="D44" s="56"/>
      <c r="E44" s="56"/>
      <c r="F44" s="56"/>
    </row>
    <row r="45" spans="1:6" ht="28.5" customHeight="1">
      <c r="A45" s="243" t="s">
        <v>122</v>
      </c>
      <c r="B45" s="244"/>
      <c r="C45" s="88">
        <f>SUM(C5:C44)</f>
        <v>328530</v>
      </c>
      <c r="D45" s="88">
        <f>SUM(D5:D44)</f>
        <v>328530</v>
      </c>
      <c r="E45" s="88">
        <f>SUM(E5:E44)</f>
        <v>328530</v>
      </c>
      <c r="F45" s="88">
        <f>SUM(F5:F44)</f>
        <v>0</v>
      </c>
    </row>
    <row r="46" spans="1:6"/>
    <row r="47" spans="1:6"/>
    <row r="48" spans="1:6" ht="18.75">
      <c r="D48" s="236" t="str">
        <f>Order!AK26</f>
        <v>iz/kkukpk;Z</v>
      </c>
      <c r="E48" s="236"/>
      <c r="F48" s="236"/>
    </row>
    <row r="49" spans="4:6" ht="18.75">
      <c r="D49" s="236" t="str">
        <f>Order!AK27</f>
        <v>jktdh; mPp ek/;fed fo|ky;] xksj/kuiqjk</v>
      </c>
      <c r="E49" s="236"/>
      <c r="F49" s="236"/>
    </row>
    <row r="50" spans="4:6" ht="18.75">
      <c r="D50" s="236" t="str">
        <f>Order!AK28</f>
        <v>CykWd vV# ftyk ckjka</v>
      </c>
      <c r="E50" s="236"/>
      <c r="F50" s="236"/>
    </row>
    <row r="51" spans="4:6"/>
    <row r="52" spans="4:6" hidden="1"/>
    <row r="53" spans="4:6" hidden="1"/>
    <row r="54" spans="4:6" hidden="1"/>
    <row r="55" spans="4:6" hidden="1"/>
    <row r="56" spans="4:6" hidden="1"/>
    <row r="57" spans="4:6" hidden="1"/>
    <row r="58" spans="4:6" hidden="1"/>
    <row r="59" spans="4:6" hidden="1"/>
    <row r="60" spans="4:6" hidden="1"/>
    <row r="61" spans="4:6" hidden="1"/>
    <row r="62" spans="4:6" hidden="1"/>
    <row r="63" spans="4:6" hidden="1"/>
    <row r="64" spans="4:6" hidden="1"/>
    <row r="65" hidden="1"/>
    <row r="66" hidden="1"/>
    <row r="67" hidden="1"/>
    <row r="68" hidden="1"/>
  </sheetData>
  <sheetProtection password="FC12" sheet="1" objects="1" scenarios="1"/>
  <mergeCells count="6">
    <mergeCell ref="D50:F50"/>
    <mergeCell ref="A1:F1"/>
    <mergeCell ref="A2:F2"/>
    <mergeCell ref="A45:B45"/>
    <mergeCell ref="D48:F48"/>
    <mergeCell ref="D49:F49"/>
  </mergeCells>
  <conditionalFormatting sqref="A5:F44">
    <cfRule type="cellIs" dxfId="1" priority="3" operator="equal">
      <formula>0</formula>
    </cfRule>
  </conditionalFormatting>
  <conditionalFormatting sqref="B5:F44">
    <cfRule type="cellIs" dxfId="0" priority="2" operator="equal">
      <formula>0</formula>
    </cfRule>
  </conditionalFormatting>
  <pageMargins left="0.7" right="0.7" top="0.31" bottom="0.75" header="0.3" footer="0.3"/>
  <pageSetup scale="83" orientation="portrait" verticalDpi="0" r:id="rId1"/>
  <headerFooter>
    <oddFooter>&amp;C&amp;"Arial Black,Regular"&amp;14RAJTEACHERS.NET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12</vt:i4>
      </vt:variant>
      <vt:variant>
        <vt:lpstr>Named Ranges</vt:lpstr>
      </vt:variant>
      <vt:variant>
        <vt:i4>8</vt:i4>
      </vt:variant>
    </vt:vector>
  </HeadingPairs>
  <TitlesOfParts>
    <vt:vector size="20" baseType="lpstr">
      <vt:lpstr>Guide</vt:lpstr>
      <vt:lpstr>MASTER</vt:lpstr>
      <vt:lpstr>RECEIVED AMOUNT </vt:lpstr>
      <vt:lpstr>Order</vt:lpstr>
      <vt:lpstr>Demand</vt:lpstr>
      <vt:lpstr>Pay Sanction</vt:lpstr>
      <vt:lpstr>Expenditure</vt:lpstr>
      <vt:lpstr>Exp-School Wise</vt:lpstr>
      <vt:lpstr>RECEIVED</vt:lpstr>
      <vt:lpstr>Demand Format</vt:lpstr>
      <vt:lpstr>Bill Register</vt:lpstr>
      <vt:lpstr>Report</vt:lpstr>
      <vt:lpstr>grant</vt:lpstr>
      <vt:lpstr>MASTER!jktdh__mPp_izkFkfed_fo_ky___daojiqjk</vt:lpstr>
      <vt:lpstr>'Pay Sanction'!Print_Area</vt:lpstr>
      <vt:lpstr>'Bill Register'!Print_Titles</vt:lpstr>
      <vt:lpstr>Demand!Print_Titles</vt:lpstr>
      <vt:lpstr>Demand!school</vt:lpstr>
      <vt:lpstr>SCHOOL</vt:lpstr>
      <vt:lpstr>MASTER!sn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2024-03-28T07:15:01Z</dcterms:modified>
</cp:coreProperties>
</file>