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Master" sheetId="1" r:id="rId1"/>
    <sheet name="PEEO" sheetId="6" r:id="rId2"/>
    <sheet name="PEEO LATTER" sheetId="5" r:id="rId3"/>
    <sheet name="SCHOOL" sheetId="3" r:id="rId4"/>
  </sheets>
  <definedNames>
    <definedName name="_xlnm.Print_Area" localSheetId="1">PEEO!$A$1:$K$38</definedName>
    <definedName name="_xlnm.Print_Area" localSheetId="2">'PEEO LATTER'!$A$1:$G$32</definedName>
    <definedName name="_xlnm.Print_Area" localSheetId="3">SCHOOL!$A$1:$K$36</definedName>
  </definedNames>
  <calcPr calcId="124519"/>
</workbook>
</file>

<file path=xl/calcChain.xml><?xml version="1.0" encoding="utf-8"?>
<calcChain xmlns="http://schemas.openxmlformats.org/spreadsheetml/2006/main">
  <c r="B31" i="3"/>
  <c r="M22"/>
  <c r="F26"/>
  <c r="F37" i="6"/>
  <c r="B9" i="5"/>
  <c r="H35" i="3"/>
  <c r="B8"/>
  <c r="L11" i="1"/>
  <c r="H33" i="3" s="1"/>
  <c r="I11" i="1"/>
  <c r="K11"/>
  <c r="F35" i="6" s="1"/>
  <c r="H11" i="1"/>
  <c r="H12"/>
  <c r="F36" i="6" s="1"/>
  <c r="I12" i="1"/>
  <c r="A28" i="3" s="1"/>
  <c r="E30" i="5"/>
  <c r="E16" s="1"/>
  <c r="E29"/>
  <c r="E15"/>
  <c r="A24"/>
  <c r="A23"/>
  <c r="A22"/>
  <c r="A21"/>
  <c r="A20"/>
  <c r="B12"/>
  <c r="A3"/>
  <c r="B11"/>
  <c r="B6" i="6"/>
  <c r="A7" i="5"/>
  <c r="A2"/>
  <c r="D35" i="6"/>
  <c r="D24" i="3"/>
  <c r="B13" l="1"/>
  <c r="B7"/>
  <c r="H34" s="1"/>
  <c r="B14" i="6"/>
  <c r="F25" i="3"/>
  <c r="B10" i="5"/>
  <c r="F24" i="3"/>
  <c r="B14"/>
  <c r="B6"/>
  <c r="B15" i="6"/>
  <c r="B11"/>
  <c r="B8"/>
  <c r="B7"/>
  <c r="M30" i="3" l="1"/>
  <c r="M28"/>
</calcChain>
</file>

<file path=xl/sharedStrings.xml><?xml version="1.0" encoding="utf-8"?>
<sst xmlns="http://schemas.openxmlformats.org/spreadsheetml/2006/main" count="142" uniqueCount="114">
  <si>
    <t>lsok esa]</t>
  </si>
  <si>
    <t>vV#</t>
  </si>
  <si>
    <t>iapk;r lfefr</t>
  </si>
  <si>
    <t>ftyk</t>
  </si>
  <si>
    <t>ckjka</t>
  </si>
  <si>
    <t>Jheku~</t>
  </si>
  <si>
    <t>insu iapk;r izkjfEHkd f'k{kk vf/kdkjh ,oa iz/kkukpk;Z egksn;]</t>
  </si>
  <si>
    <t>dk;Zxzg.k djokus ckcr~A</t>
  </si>
  <si>
    <t>lanHkZ &amp;</t>
  </si>
  <si>
    <t>fo"k; &amp;</t>
  </si>
  <si>
    <t>fodkl vf/kdkjh</t>
  </si>
  <si>
    <t>fnukad</t>
  </si>
  <si>
    <t>vkns'k dzekad%&amp;</t>
  </si>
  <si>
    <t>dh ikyuk esaA</t>
  </si>
  <si>
    <t>egksn;]</t>
  </si>
  <si>
    <t xml:space="preserve">esa eq&gt;s vkids v/khuLFk fo|ky; </t>
  </si>
  <si>
    <t>uofu;qDr deZpkjh dk fooj.k</t>
  </si>
  <si>
    <t>firk dk uke</t>
  </si>
  <si>
    <t>vkoafVr fo|ky;</t>
  </si>
  <si>
    <t xml:space="preserve">vkoafVr ihbZbZvks fo|ky; dk uke </t>
  </si>
  <si>
    <t>dk;Zxzg.k fnukad</t>
  </si>
  <si>
    <t>vkoafVr gqvk gSaA</t>
  </si>
  <si>
    <t>S</t>
  </si>
  <si>
    <t>mijksDr fo"k;kUrxZr fuosnu gS fd jktLFkku izkFkfed ,oa mPp izkFkfed fo|ky; v/;kid lh/kh HkrhZ 2021&amp;22 ds vUrxZr ysoy</t>
  </si>
  <si>
    <t>jkmizkfo daojiqjk</t>
  </si>
  <si>
    <t>rFkk izklafxd vkns”kksa dh vuqikyuk esa vkt fnukad%&amp;</t>
  </si>
  <si>
    <t>dks</t>
  </si>
  <si>
    <t>e/;kUg iwoZ</t>
  </si>
  <si>
    <t xml:space="preserve"> </t>
  </si>
  <si>
    <t>dk;Zxzg.k le;</t>
  </si>
  <si>
    <t>esa dk;Zxzg.k gsrq mifLFkr gks</t>
  </si>
  <si>
    <t>uke deZpkjh</t>
  </si>
  <si>
    <t>Male</t>
  </si>
  <si>
    <t>Female</t>
  </si>
  <si>
    <t xml:space="preserve">vr% Jheku~ th ls fuosnu gS fd vkids v/khuLFk fo|ky; </t>
  </si>
  <si>
    <t>esa dk;Zxzg.k djokus dh vuqefr iznku djsaA</t>
  </si>
  <si>
    <t>mifLFkfr i= Jheku~ dh lsok esa lsokfiZr gSaA</t>
  </si>
  <si>
    <t xml:space="preserve">layXu&amp; </t>
  </si>
  <si>
    <r>
      <t>1-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ftyk vkoaVu@inLFkkiu vkns”kA</t>
    </r>
  </si>
  <si>
    <r>
      <t>2-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ftyk inLFkkiu vkns”kA</t>
    </r>
  </si>
  <si>
    <r>
      <t>3-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iapk;r lfefr fu;qfDr vkns”kA</t>
    </r>
  </si>
  <si>
    <r>
      <t>4-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ewy nLrkost o Nk;kizfrA</t>
    </r>
  </si>
  <si>
    <r>
      <t>5-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iqfyl pfj= izek.k i=A</t>
    </r>
  </si>
  <si>
    <r>
      <t>6-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LokLF; izek.k i=A</t>
    </r>
  </si>
  <si>
    <r>
      <t>7-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larku lacU/kh “kiFk i=A</t>
    </r>
  </si>
  <si>
    <r>
      <t>8-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Hkkjr ds lafo/kku ds izfr fu’Bk lR;fu’Bk “kiFk i=A</t>
    </r>
  </si>
  <si>
    <r>
      <t>9-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/kqeziku ,oa xqV[kk lsou ugha djus dk opuc}rk “kiFk i=A</t>
    </r>
  </si>
  <si>
    <t>10-</t>
  </si>
  <si>
    <t>11-</t>
  </si>
  <si>
    <t>12-</t>
  </si>
  <si>
    <t>13-</t>
  </si>
  <si>
    <t>14-</t>
  </si>
  <si>
    <t>Hk¡oj yky es?koky</t>
  </si>
  <si>
    <t>v/;kid</t>
  </si>
  <si>
    <t>ysoy</t>
  </si>
  <si>
    <t xml:space="preserve"> ngst ugha ysus dk Lo?kks’k.kk i=A</t>
  </si>
  <si>
    <t xml:space="preserve"> ,d ls vf/kd ifRu@ifr ugha gksus dk izek.k i=A</t>
  </si>
  <si>
    <t xml:space="preserve"> nks mRrjnk;h O;fDr;ksa }kjk tkjh pfj= izek.k i=A</t>
  </si>
  <si>
    <t xml:space="preserve"> “kSf{kd@iz”kSf{kd ;ksX;rk lacU/kh “kiFk i=A</t>
  </si>
  <si>
    <t xml:space="preserve"> nLrkostksa@lwpukvksa ds lacU/k esa “kiFk i=A        </t>
  </si>
  <si>
    <t>Joining School</t>
  </si>
  <si>
    <t>Sex</t>
  </si>
  <si>
    <t>Senior School</t>
  </si>
  <si>
    <t>PS/UPS School</t>
  </si>
  <si>
    <t>jkmekfo xksj/kuiqjk</t>
  </si>
  <si>
    <t>dk;Zxzg.k djus ckcr~A</t>
  </si>
  <si>
    <t xml:space="preserve">esa eq&gt;s vkidk fo|ky; </t>
  </si>
  <si>
    <t>rFkk Jheku~ fodkl vf/kdkjh iapk;r lfefr</t>
  </si>
  <si>
    <t>ds</t>
  </si>
  <si>
    <t>dh vuqikyuk esa</t>
  </si>
  <si>
    <t>vkt fnukad%&amp;</t>
  </si>
  <si>
    <t xml:space="preserve">vr% Jheku~ th ls fuosnu gS fd vkids fo|ky; </t>
  </si>
  <si>
    <t>fnukad%&amp;</t>
  </si>
  <si>
    <t>4-</t>
  </si>
  <si>
    <t xml:space="preserve"> ihbZbZvks vkns'kA</t>
  </si>
  <si>
    <t xml:space="preserve">dk;kZy; insu iapk;r izkjfEHkd f'k{kk vf/kdkjh ,oa iz/kkukpk;Z </t>
  </si>
  <si>
    <t>dzekad%&amp;</t>
  </si>
  <si>
    <t>dk;kZy;&amp;vkns'k</t>
  </si>
  <si>
    <t xml:space="preserve">iz/kkuk/;kid]
</t>
  </si>
  <si>
    <t xml:space="preserve">Jheku~ fodkl vf/kdkjh egksn; dk;kZy; iapk;r lfefr </t>
  </si>
  <si>
    <t>ds vkns'kkuqlkj</t>
  </si>
  <si>
    <t>dk inLFkkiu uofu;qfDr r`rh; Js.kh v/;kid ysoy</t>
  </si>
  <si>
    <t>ds in ij</t>
  </si>
  <si>
    <t xml:space="preserve">esa gqvk gSaA </t>
  </si>
  <si>
    <t>dks LFkkuh; dk;kZy; esa mifFkfr ns nh gSaA</t>
  </si>
  <si>
    <t>Jh ijekuUn es?koky</t>
  </si>
  <si>
    <t>ds nLrkost tkap dj izkIr dj fy;s gSaA budh mifLFkfr izekf.kr dh tkrh gSaA</t>
  </si>
  <si>
    <t>laLFkk iz/kku</t>
  </si>
  <si>
    <t>dks dk;Zxzg.k djokdj mifLFkfr izekf.kr dj dk;kZy; dks fHktok;saA</t>
  </si>
  <si>
    <t>insu iapk;r izkjfEHkd f”k{kk vf/kdkjh</t>
  </si>
  <si>
    <t>izfyfyfi lwpukFkZ ,oa vko’;d dk;Zokgh gsrq&amp;</t>
  </si>
  <si>
    <t xml:space="preserve">1- Jheku] eq[; ftyk f'k{kk vf/kdkjh egksn;] ¼eq[;ky;½ </t>
  </si>
  <si>
    <t xml:space="preserve">2- Jheku] ftyk f'k{kk vf/kdkjh egksn;] izkj-@ek/;- f”k{kk </t>
  </si>
  <si>
    <t>3- Jheku] fodkl vf/kdkjh egksn; ia-l-</t>
  </si>
  <si>
    <t xml:space="preserve">4- Jheku~ eq[; CykWd f'k{kk vf/kdkjh egksn;] lexz f'k{kk </t>
  </si>
  <si>
    <t>5- lEcfU/kr deZpkjh</t>
  </si>
  <si>
    <t>6- jf{kr izfrA</t>
  </si>
  <si>
    <t>dsoy lQsn LFkku gh Hkjsa</t>
  </si>
  <si>
    <t>CREATED BY: PARMANAND MEGHWAL HEADMASTER, GUPS KANWARPURA</t>
  </si>
  <si>
    <t>RAJTEACHERS.NET</t>
  </si>
  <si>
    <t>us vkt fnukad%&amp;</t>
  </si>
  <si>
    <t xml:space="preserve">izekf.kr fd;k tkrk gS fd Jheku~ fodkl vf/kdkjh egksn; iapk;r lfefr </t>
  </si>
  <si>
    <t xml:space="preserve">dk;kZy; insu iapk;r izkjfEHkd f”k{kk vf/kdkjh egksn; </t>
  </si>
  <si>
    <t>us</t>
  </si>
  <si>
    <t>mifLFkfr nsdj jktdk;Z vkjEHk dj fn;k gSaA</t>
  </si>
  <si>
    <t>vr% budh mifLFkfr izekf.kr dh tkrh gSaA</t>
  </si>
  <si>
    <t>----------------------------</t>
  </si>
  <si>
    <t>f}rh;</t>
  </si>
  <si>
    <t>fo"k;</t>
  </si>
  <si>
    <t>foKku&amp;xf.kr</t>
  </si>
  <si>
    <t>LFkk-@ijkizkf'k@2022&amp;23@32&amp;45</t>
  </si>
  <si>
    <t>26@09@2023</t>
  </si>
  <si>
    <t>28@09@2023</t>
  </si>
  <si>
    <t>dk;Zxzg.k gsrq mifLFkr gks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</si>
</sst>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4"/>
      <color theme="1"/>
      <name val="Kruti Dev 010"/>
    </font>
    <font>
      <sz val="11"/>
      <color theme="1"/>
      <name val="Kruti Dev 010"/>
    </font>
    <font>
      <b/>
      <sz val="18"/>
      <color theme="1"/>
      <name val="Kruti Dev 010"/>
    </font>
    <font>
      <sz val="14"/>
      <color theme="1"/>
      <name val="Calibri"/>
      <family val="2"/>
      <scheme val="minor"/>
    </font>
    <font>
      <sz val="16"/>
      <color theme="1"/>
      <name val="Kruti Dev 010"/>
    </font>
    <font>
      <sz val="7"/>
      <color theme="1"/>
      <name val="Times New Roman"/>
      <family val="1"/>
    </font>
    <font>
      <b/>
      <sz val="20"/>
      <color theme="1"/>
      <name val="Kruti Dev 010"/>
    </font>
    <font>
      <b/>
      <sz val="16"/>
      <color theme="1"/>
      <name val="Kruti Dev 010"/>
    </font>
    <font>
      <b/>
      <sz val="14"/>
      <color theme="0"/>
      <name val="Calibri"/>
      <family val="2"/>
      <scheme val="minor"/>
    </font>
    <font>
      <b/>
      <sz val="18"/>
      <color theme="0"/>
      <name val="Kruti Dev 010"/>
    </font>
    <font>
      <b/>
      <sz val="22"/>
      <color theme="0"/>
      <name val="Calibri"/>
      <family val="2"/>
      <scheme val="minor"/>
    </font>
    <font>
      <b/>
      <u/>
      <sz val="18"/>
      <color theme="1"/>
      <name val="Kruti Dev 010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0" xfId="0" applyFont="1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0" borderId="0" xfId="0" applyFont="1" applyProtection="1"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Border="1" applyAlignment="1" applyProtection="1">
      <alignment vertical="top"/>
      <protection hidden="1"/>
    </xf>
    <xf numFmtId="0" fontId="5" fillId="0" borderId="0" xfId="0" applyFont="1" applyBorder="1" applyAlignment="1" applyProtection="1">
      <alignment horizontal="left" indent="5"/>
      <protection hidden="1"/>
    </xf>
    <xf numFmtId="0" fontId="1" fillId="0" borderId="0" xfId="0" applyFont="1" applyBorder="1" applyAlignment="1" applyProtection="1">
      <alignment horizontal="right"/>
      <protection hidden="1"/>
    </xf>
    <xf numFmtId="14" fontId="1" fillId="0" borderId="0" xfId="0" applyNumberFormat="1" applyFont="1" applyBorder="1" applyProtection="1">
      <protection hidden="1"/>
    </xf>
    <xf numFmtId="0" fontId="1" fillId="0" borderId="10" xfId="0" applyFont="1" applyBorder="1" applyAlignment="1">
      <alignment horizontal="left" vertical="center"/>
    </xf>
    <xf numFmtId="0" fontId="1" fillId="6" borderId="4" xfId="0" applyFont="1" applyFill="1" applyBorder="1" applyAlignment="1" applyProtection="1">
      <alignment horizontal="center" vertical="center"/>
      <protection locked="0"/>
    </xf>
    <xf numFmtId="0" fontId="1" fillId="0" borderId="0" xfId="0" quotePrefix="1" applyFont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left"/>
      <protection hidden="1"/>
    </xf>
    <xf numFmtId="0" fontId="1" fillId="0" borderId="0" xfId="0" applyFont="1" applyBorder="1" applyAlignment="1" applyProtection="1">
      <alignment horizontal="left" vertical="center" wrapText="1"/>
      <protection hidden="1"/>
    </xf>
    <xf numFmtId="0" fontId="1" fillId="0" borderId="0" xfId="0" applyFont="1" applyBorder="1" applyAlignment="1" applyProtection="1">
      <alignment vertical="top" wrapText="1"/>
      <protection hidden="1"/>
    </xf>
    <xf numFmtId="0" fontId="1" fillId="0" borderId="0" xfId="0" applyFont="1" applyBorder="1" applyAlignment="1" applyProtection="1">
      <alignment horizontal="left" vertical="top" wrapText="1"/>
      <protection hidden="1"/>
    </xf>
    <xf numFmtId="0" fontId="1" fillId="0" borderId="0" xfId="0" applyFont="1" applyBorder="1" applyAlignment="1" applyProtection="1">
      <alignment horizontal="left" vertical="top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left" vertical="top" wrapText="1"/>
      <protection hidden="1"/>
    </xf>
    <xf numFmtId="0" fontId="5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left" vertical="top" wrapText="1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PEEO LATTER'!A1"/><Relationship Id="rId2" Type="http://schemas.openxmlformats.org/officeDocument/2006/relationships/hyperlink" Target="#SCHOOL!A1"/><Relationship Id="rId1" Type="http://schemas.openxmlformats.org/officeDocument/2006/relationships/hyperlink" Target="#PEE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428625</xdr:colOff>
      <xdr:row>2</xdr:row>
      <xdr:rowOff>85725</xdr:rowOff>
    </xdr:from>
    <xdr:to>
      <xdr:col>3</xdr:col>
      <xdr:colOff>981075</xdr:colOff>
      <xdr:row>2</xdr:row>
      <xdr:rowOff>238125</xdr:rowOff>
    </xdr:to>
    <xdr:sp macro="" textlink="">
      <xdr:nvSpPr>
        <xdr:cNvPr id="2" name="Right Arrow 1"/>
        <xdr:cNvSpPr/>
      </xdr:nvSpPr>
      <xdr:spPr>
        <a:xfrm>
          <a:off x="2867025" y="2438400"/>
          <a:ext cx="1771650" cy="1524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104775</xdr:colOff>
      <xdr:row>12</xdr:row>
      <xdr:rowOff>104775</xdr:rowOff>
    </xdr:from>
    <xdr:to>
      <xdr:col>1</xdr:col>
      <xdr:colOff>1076325</xdr:colOff>
      <xdr:row>12</xdr:row>
      <xdr:rowOff>533400</xdr:rowOff>
    </xdr:to>
    <xdr:sp macro="" textlink="">
      <xdr:nvSpPr>
        <xdr:cNvPr id="4" name="Rounded Rectangle 3">
          <a:hlinkClick xmlns:r="http://schemas.openxmlformats.org/officeDocument/2006/relationships" r:id="rId1"/>
        </xdr:cNvPr>
        <xdr:cNvSpPr/>
      </xdr:nvSpPr>
      <xdr:spPr>
        <a:xfrm>
          <a:off x="104775" y="3638550"/>
          <a:ext cx="21907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ysClr val="windowText" lastClr="000000"/>
              </a:solidFill>
            </a:rPr>
            <a:t>APPLICATION</a:t>
          </a:r>
          <a:r>
            <a:rPr lang="en-US" sz="1400" b="1" baseline="0">
              <a:solidFill>
                <a:sysClr val="windowText" lastClr="000000"/>
              </a:solidFill>
            </a:rPr>
            <a:t> FOR PEEO</a:t>
          </a:r>
          <a:endParaRPr lang="en-US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28575</xdr:colOff>
      <xdr:row>12</xdr:row>
      <xdr:rowOff>114300</xdr:rowOff>
    </xdr:from>
    <xdr:to>
      <xdr:col>3</xdr:col>
      <xdr:colOff>1152525</xdr:colOff>
      <xdr:row>12</xdr:row>
      <xdr:rowOff>542925</xdr:rowOff>
    </xdr:to>
    <xdr:sp macro="" textlink="">
      <xdr:nvSpPr>
        <xdr:cNvPr id="5" name="Rounded Rectangle 4">
          <a:hlinkClick xmlns:r="http://schemas.openxmlformats.org/officeDocument/2006/relationships" r:id="rId2"/>
        </xdr:cNvPr>
        <xdr:cNvSpPr/>
      </xdr:nvSpPr>
      <xdr:spPr>
        <a:xfrm>
          <a:off x="2466975" y="3648075"/>
          <a:ext cx="23431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APPLICATION</a:t>
          </a:r>
          <a:r>
            <a:rPr lang="en-US" sz="14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FOR SCHOOL</a:t>
          </a:r>
          <a:endParaRPr lang="en-US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104775</xdr:colOff>
      <xdr:row>12</xdr:row>
      <xdr:rowOff>114300</xdr:rowOff>
    </xdr:from>
    <xdr:to>
      <xdr:col>5</xdr:col>
      <xdr:colOff>1076325</xdr:colOff>
      <xdr:row>12</xdr:row>
      <xdr:rowOff>542925</xdr:rowOff>
    </xdr:to>
    <xdr:sp macro="" textlink="">
      <xdr:nvSpPr>
        <xdr:cNvPr id="6" name="Rounded Rectangle 5">
          <a:hlinkClick xmlns:r="http://schemas.openxmlformats.org/officeDocument/2006/relationships" r:id="rId3"/>
        </xdr:cNvPr>
        <xdr:cNvSpPr/>
      </xdr:nvSpPr>
      <xdr:spPr>
        <a:xfrm>
          <a:off x="4981575" y="3648075"/>
          <a:ext cx="21907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PEEO LATTER FOR SCHOOL</a:t>
          </a:r>
          <a:endParaRPr lang="en-US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F1"/>
    </sheetView>
  </sheetViews>
  <sheetFormatPr defaultColWidth="0" defaultRowHeight="15" zeroHeight="1"/>
  <cols>
    <col min="1" max="6" width="18.28515625" customWidth="1"/>
    <col min="7" max="8" width="9.140625" hidden="1" customWidth="1"/>
    <col min="9" max="9" width="17.85546875" hidden="1" customWidth="1"/>
    <col min="10" max="11" width="9.140625" hidden="1" customWidth="1"/>
    <col min="12" max="12" width="21.140625" hidden="1" customWidth="1"/>
    <col min="13" max="13" width="0" hidden="1" customWidth="1"/>
    <col min="14" max="16384" width="9.140625" hidden="1"/>
  </cols>
  <sheetData>
    <row r="1" spans="1:13" ht="27.75" customHeight="1">
      <c r="A1" s="42" t="s">
        <v>16</v>
      </c>
      <c r="B1" s="43"/>
      <c r="C1" s="43"/>
      <c r="D1" s="43"/>
      <c r="E1" s="43"/>
      <c r="F1" s="44"/>
    </row>
    <row r="2" spans="1:13" ht="27.75" customHeight="1">
      <c r="A2" s="52" t="s">
        <v>97</v>
      </c>
      <c r="B2" s="53"/>
      <c r="C2" s="53"/>
      <c r="D2" s="53"/>
      <c r="E2" s="53"/>
      <c r="F2" s="54"/>
    </row>
    <row r="3" spans="1:13" ht="25.5" customHeight="1">
      <c r="A3" s="45" t="s">
        <v>19</v>
      </c>
      <c r="B3" s="46"/>
      <c r="C3" s="46"/>
      <c r="D3" s="47"/>
      <c r="E3" s="40" t="s">
        <v>64</v>
      </c>
      <c r="F3" s="41"/>
      <c r="H3" s="2"/>
      <c r="I3" s="2"/>
      <c r="J3" s="2"/>
      <c r="K3" s="2"/>
    </row>
    <row r="4" spans="1:13" ht="25.5" customHeight="1">
      <c r="A4" s="11" t="s">
        <v>18</v>
      </c>
      <c r="B4" s="6" t="s">
        <v>24</v>
      </c>
      <c r="C4" s="14" t="s">
        <v>2</v>
      </c>
      <c r="D4" s="7" t="s">
        <v>1</v>
      </c>
      <c r="E4" s="14" t="s">
        <v>3</v>
      </c>
      <c r="F4" s="7" t="s">
        <v>4</v>
      </c>
      <c r="H4" s="3" t="s">
        <v>5</v>
      </c>
      <c r="I4" s="3"/>
      <c r="J4" s="3"/>
      <c r="K4" s="3"/>
    </row>
    <row r="5" spans="1:13" ht="25.5" customHeight="1">
      <c r="A5" s="11" t="s">
        <v>10</v>
      </c>
      <c r="B5" s="14" t="s">
        <v>12</v>
      </c>
      <c r="C5" s="40" t="s">
        <v>110</v>
      </c>
      <c r="D5" s="41"/>
      <c r="E5" s="15" t="s">
        <v>11</v>
      </c>
      <c r="F5" s="8" t="s">
        <v>111</v>
      </c>
      <c r="H5" s="3" t="s">
        <v>6</v>
      </c>
      <c r="I5" s="3"/>
      <c r="J5" s="3"/>
      <c r="K5" s="3"/>
    </row>
    <row r="6" spans="1:13" ht="25.5" customHeight="1">
      <c r="A6" s="11" t="s">
        <v>54</v>
      </c>
      <c r="B6" s="14" t="s">
        <v>107</v>
      </c>
      <c r="C6" s="14" t="s">
        <v>108</v>
      </c>
      <c r="D6" s="23" t="s">
        <v>109</v>
      </c>
      <c r="E6" s="15" t="s">
        <v>20</v>
      </c>
      <c r="F6" s="8" t="s">
        <v>112</v>
      </c>
      <c r="H6" s="3"/>
      <c r="I6" s="3"/>
      <c r="J6" s="3"/>
      <c r="K6" s="3"/>
    </row>
    <row r="7" spans="1:13" ht="25.5" customHeight="1">
      <c r="A7" s="12" t="s">
        <v>31</v>
      </c>
      <c r="B7" s="55" t="s">
        <v>85</v>
      </c>
      <c r="C7" s="56"/>
      <c r="D7" s="57"/>
      <c r="E7" s="15" t="s">
        <v>29</v>
      </c>
      <c r="F7" s="7" t="s">
        <v>27</v>
      </c>
      <c r="H7" s="3"/>
      <c r="I7" s="3"/>
      <c r="J7" s="3"/>
      <c r="K7" s="3"/>
      <c r="L7" s="4"/>
    </row>
    <row r="8" spans="1:13" ht="25.5" customHeight="1">
      <c r="A8" s="12" t="s">
        <v>17</v>
      </c>
      <c r="B8" s="55" t="s">
        <v>52</v>
      </c>
      <c r="C8" s="56"/>
      <c r="D8" s="57"/>
      <c r="E8" s="48" t="s">
        <v>99</v>
      </c>
      <c r="F8" s="49"/>
      <c r="H8" s="3"/>
      <c r="I8" s="3"/>
      <c r="J8" s="3"/>
      <c r="K8" s="3" t="s">
        <v>28</v>
      </c>
      <c r="L8" s="4"/>
    </row>
    <row r="9" spans="1:13" ht="25.5" customHeight="1">
      <c r="A9" s="13" t="s">
        <v>61</v>
      </c>
      <c r="B9" s="9" t="s">
        <v>33</v>
      </c>
      <c r="C9" s="13" t="s">
        <v>60</v>
      </c>
      <c r="D9" s="10" t="s">
        <v>62</v>
      </c>
      <c r="E9" s="50"/>
      <c r="F9" s="51"/>
      <c r="H9" s="4" t="s">
        <v>32</v>
      </c>
      <c r="I9" s="4" t="s">
        <v>62</v>
      </c>
      <c r="J9" s="3"/>
      <c r="K9" s="3"/>
      <c r="L9" s="4"/>
    </row>
    <row r="10" spans="1:13" ht="9" customHeight="1">
      <c r="A10" s="30"/>
      <c r="B10" s="31"/>
      <c r="C10" s="31"/>
      <c r="D10" s="31"/>
      <c r="E10" s="31"/>
      <c r="F10" s="32"/>
      <c r="H10" s="4" t="s">
        <v>33</v>
      </c>
      <c r="I10" s="4" t="s">
        <v>63</v>
      </c>
      <c r="J10" s="3"/>
      <c r="K10" s="3"/>
      <c r="L10" s="4"/>
    </row>
    <row r="11" spans="1:13" ht="25.5" customHeight="1">
      <c r="A11" s="33" t="s">
        <v>98</v>
      </c>
      <c r="B11" s="34"/>
      <c r="C11" s="34"/>
      <c r="D11" s="34"/>
      <c r="E11" s="34"/>
      <c r="F11" s="35"/>
      <c r="H11" s="5" t="str">
        <f>IF(B9="male","x;k gw¡A","xbZ gw¡A")</f>
        <v>xbZ gw¡A</v>
      </c>
      <c r="I11" s="5" t="str">
        <f>IF(D9="Senior School","iz/kkukpk;Z egksn;]","iz/kkuk/;kid egksn;]")</f>
        <v>iz/kkukpk;Z egksn;]</v>
      </c>
      <c r="J11" s="3"/>
      <c r="K11" s="3" t="str">
        <f>IF(B9="male","izkFkhZ","izkFkhZ;k")</f>
        <v>izkFkhZ;k</v>
      </c>
      <c r="L11" s="3" t="str">
        <f>IF(D9="Senior School","iz/kkukpk;Z","iz/kkuk/;kid")</f>
        <v>iz/kkukpk;Z</v>
      </c>
      <c r="M11" s="2"/>
    </row>
    <row r="12" spans="1:13" ht="9.75" customHeight="1">
      <c r="A12" s="36"/>
      <c r="B12" s="37"/>
      <c r="C12" s="37"/>
      <c r="D12" s="37"/>
      <c r="E12" s="37"/>
      <c r="F12" s="38"/>
      <c r="H12" s="5" t="str">
        <f>IF(B9="male","iq= Jh","iq=h Jh")</f>
        <v>iq=h Jh</v>
      </c>
      <c r="I12" s="5" t="str">
        <f>IF(D9="SENIOR SCHOOL",E3,B4)</f>
        <v>jkmekfo xksj/kuiqjk</v>
      </c>
      <c r="J12" s="3"/>
      <c r="K12" s="3"/>
      <c r="L12" s="3"/>
      <c r="M12" s="2"/>
    </row>
    <row r="13" spans="1:13" ht="50.25" customHeight="1">
      <c r="A13" s="39"/>
      <c r="B13" s="39"/>
      <c r="C13" s="39"/>
      <c r="D13" s="39"/>
      <c r="E13" s="39"/>
      <c r="F13" s="39"/>
      <c r="H13" s="3"/>
      <c r="I13" s="3"/>
      <c r="J13" s="3"/>
      <c r="K13" s="3"/>
    </row>
    <row r="14" spans="1:13" ht="25.5" hidden="1" customHeight="1">
      <c r="A14" s="22"/>
      <c r="B14" s="22"/>
      <c r="C14" s="22"/>
      <c r="D14" s="22"/>
      <c r="E14" s="22"/>
      <c r="F14" s="22"/>
      <c r="H14" s="3"/>
      <c r="I14" s="3"/>
      <c r="J14" s="3"/>
      <c r="K14" s="3"/>
    </row>
    <row r="15" spans="1:13" ht="25.5" hidden="1" customHeight="1">
      <c r="A15" s="1"/>
      <c r="B15" s="1"/>
      <c r="C15" s="1"/>
      <c r="D15" s="1"/>
      <c r="E15" s="1"/>
      <c r="F15" s="1"/>
      <c r="H15" s="3"/>
      <c r="I15" s="3"/>
      <c r="J15" s="3"/>
      <c r="K15" s="3"/>
    </row>
    <row r="16" spans="1:13" ht="25.5" hidden="1" customHeight="1">
      <c r="A16" s="1"/>
      <c r="B16" s="1"/>
      <c r="C16" s="1"/>
      <c r="D16" s="1"/>
      <c r="E16" s="1"/>
      <c r="F16" s="1"/>
      <c r="H16" s="3"/>
      <c r="I16" s="3"/>
      <c r="J16" s="3"/>
      <c r="K16" s="3"/>
    </row>
    <row r="17" spans="1:11" ht="25.5" hidden="1" customHeight="1">
      <c r="A17" s="1"/>
      <c r="B17" s="1"/>
      <c r="C17" s="1"/>
      <c r="D17" s="1"/>
      <c r="E17" s="1"/>
      <c r="F17" s="1"/>
      <c r="H17" s="3"/>
      <c r="I17" s="3"/>
      <c r="J17" s="3"/>
      <c r="K17" s="3"/>
    </row>
    <row r="18" spans="1:11" ht="25.5" hidden="1" customHeight="1">
      <c r="A18" s="1"/>
      <c r="B18" s="1"/>
      <c r="C18" s="1"/>
      <c r="D18" s="1"/>
      <c r="E18" s="1"/>
      <c r="F18" s="1"/>
      <c r="H18" s="3"/>
      <c r="I18" s="3"/>
      <c r="J18" s="3"/>
      <c r="K18" s="3"/>
    </row>
    <row r="19" spans="1:11" ht="25.5" hidden="1" customHeight="1">
      <c r="A19" s="1"/>
      <c r="B19" s="1"/>
      <c r="C19" s="1"/>
      <c r="D19" s="1"/>
      <c r="E19" s="1"/>
      <c r="F19" s="1"/>
      <c r="H19" s="3"/>
      <c r="I19" s="3"/>
      <c r="J19" s="3"/>
      <c r="K19" s="3"/>
    </row>
    <row r="20" spans="1:11" ht="25.5" hidden="1" customHeight="1">
      <c r="A20" s="1"/>
      <c r="B20" s="1"/>
      <c r="C20" s="1"/>
      <c r="D20" s="1"/>
      <c r="E20" s="1"/>
      <c r="F20" s="1"/>
      <c r="H20" s="3"/>
      <c r="I20" s="3"/>
      <c r="J20" s="3"/>
      <c r="K20" s="3"/>
    </row>
    <row r="21" spans="1:11" ht="25.5" hidden="1" customHeight="1">
      <c r="A21" s="1"/>
      <c r="B21" s="1"/>
      <c r="C21" s="1"/>
      <c r="D21" s="1"/>
      <c r="E21" s="1"/>
      <c r="F21" s="1"/>
      <c r="H21" s="3"/>
      <c r="I21" s="3"/>
      <c r="J21" s="3"/>
      <c r="K21" s="3"/>
    </row>
  </sheetData>
  <sheetProtection password="FC12" sheet="1" objects="1" scenarios="1"/>
  <dataConsolidate/>
  <mergeCells count="14">
    <mergeCell ref="C5:D5"/>
    <mergeCell ref="A1:F1"/>
    <mergeCell ref="A3:D3"/>
    <mergeCell ref="E3:F3"/>
    <mergeCell ref="E8:F9"/>
    <mergeCell ref="A2:F2"/>
    <mergeCell ref="B7:D7"/>
    <mergeCell ref="B8:D8"/>
    <mergeCell ref="A10:F10"/>
    <mergeCell ref="A11:F11"/>
    <mergeCell ref="A12:F12"/>
    <mergeCell ref="A13:B13"/>
    <mergeCell ref="C13:D13"/>
    <mergeCell ref="E13:F13"/>
  </mergeCells>
  <dataValidations count="2">
    <dataValidation type="list" allowBlank="1" showInputMessage="1" showErrorMessage="1" sqref="B9">
      <formula1>$H$9:$H$10</formula1>
    </dataValidation>
    <dataValidation type="list" allowBlank="1" showInputMessage="1" showErrorMessage="1" sqref="D9">
      <formula1>$I$9:$I$10</formula1>
    </dataValidation>
  </dataValidations>
  <pageMargins left="0.7" right="0.7" top="0.75" bottom="0.75" header="0.3" footer="0.3"/>
  <pageSetup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39"/>
  <sheetViews>
    <sheetView showGridLines="0" topLeftCell="A4" workbookViewId="0">
      <selection activeCell="B14" sqref="A1:XFD1048576"/>
    </sheetView>
  </sheetViews>
  <sheetFormatPr defaultColWidth="0" defaultRowHeight="18.75" zeroHeight="1"/>
  <cols>
    <col min="1" max="1" width="9.140625" style="16" customWidth="1"/>
    <col min="2" max="2" width="6.7109375" style="16" customWidth="1"/>
    <col min="3" max="4" width="9.140625" style="16" customWidth="1"/>
    <col min="5" max="5" width="7.5703125" style="16" customWidth="1"/>
    <col min="6" max="6" width="9.140625" style="16" customWidth="1"/>
    <col min="7" max="7" width="8.42578125" style="16" customWidth="1"/>
    <col min="8" max="8" width="10.7109375" style="16" customWidth="1"/>
    <col min="9" max="11" width="9.140625" style="16" customWidth="1"/>
    <col min="12" max="12" width="9.140625" style="16" hidden="1" customWidth="1"/>
    <col min="13" max="16384" width="9.140625" style="16" hidden="1"/>
  </cols>
  <sheetData>
    <row r="1" spans="1:20" hidden="1"/>
    <row r="2" spans="1:20" hidden="1">
      <c r="M2" s="16" t="s">
        <v>34</v>
      </c>
    </row>
    <row r="3" spans="1:20" hidden="1">
      <c r="M3" s="16" t="s">
        <v>35</v>
      </c>
    </row>
    <row r="4" spans="1:20"/>
    <row r="5" spans="1:20">
      <c r="A5" s="17" t="s">
        <v>0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20">
      <c r="A6" s="17"/>
      <c r="B6" s="17" t="str">
        <f>CONCATENATE(Master!H4," ",Master!H5)</f>
        <v>Jheku~ insu iapk;r izkjfEHkd f'k{kk vf/kdkjh ,oa iz/kkukpk;Z egksn;]</v>
      </c>
      <c r="C6" s="17"/>
      <c r="D6" s="17"/>
      <c r="E6" s="17"/>
      <c r="F6" s="17"/>
      <c r="G6" s="17"/>
      <c r="H6" s="17"/>
      <c r="I6" s="17"/>
      <c r="J6" s="17"/>
      <c r="K6" s="17"/>
      <c r="M6" s="16" t="s">
        <v>13</v>
      </c>
    </row>
    <row r="7" spans="1:20">
      <c r="A7" s="17"/>
      <c r="B7" s="59" t="str">
        <f>Master!E3</f>
        <v>jkmekfo xksj/kuiqjk</v>
      </c>
      <c r="C7" s="59"/>
      <c r="D7" s="59"/>
      <c r="E7" s="59"/>
      <c r="F7" s="59"/>
      <c r="G7" s="59"/>
      <c r="H7" s="59"/>
      <c r="I7" s="17"/>
      <c r="J7" s="17"/>
      <c r="K7" s="17"/>
    </row>
    <row r="8" spans="1:20">
      <c r="A8" s="17"/>
      <c r="B8" s="17" t="str">
        <f>CONCATENATE(Master!C4," ",Master!D4,"] ",Master!E4," ",Master!F4,)</f>
        <v>iapk;r lfefr vV#] ftyk ckjka</v>
      </c>
      <c r="C8" s="17"/>
      <c r="D8" s="17"/>
      <c r="E8" s="17"/>
      <c r="F8" s="17"/>
      <c r="G8" s="17"/>
      <c r="H8" s="17"/>
      <c r="I8" s="17"/>
      <c r="J8" s="17"/>
      <c r="K8" s="17"/>
    </row>
    <row r="9" spans="1:20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20">
      <c r="A10" s="17" t="s">
        <v>9</v>
      </c>
      <c r="B10" s="17" t="s">
        <v>7</v>
      </c>
      <c r="C10" s="17"/>
      <c r="D10" s="17"/>
      <c r="E10" s="17"/>
      <c r="F10" s="17"/>
      <c r="G10" s="17"/>
      <c r="H10" s="17"/>
      <c r="I10" s="17"/>
      <c r="J10" s="17"/>
      <c r="K10" s="17"/>
    </row>
    <row r="11" spans="1:20" ht="36" customHeight="1">
      <c r="A11" s="18" t="s">
        <v>8</v>
      </c>
      <c r="B11" s="60" t="str">
        <f>CONCATENATE(Master!H4," ",Master!A5," ",Master!C4," ",Master!D4," ds ",Master!B5," ",Master!C5," ",Master!E5,"&amp; ",Master!F5," ",M6)</f>
        <v>Jheku~ fodkl vf/kdkjh iapk;r lfefr vV# ds vkns'k dzekad%&amp; LFkk-@ijkizkf'k@2022&amp;23@32&amp;45 fnukad&amp; 26@09@2023 dh ikyuk esaA</v>
      </c>
      <c r="C11" s="60"/>
      <c r="D11" s="60"/>
      <c r="E11" s="60"/>
      <c r="F11" s="60"/>
      <c r="G11" s="60"/>
      <c r="H11" s="60"/>
      <c r="I11" s="60"/>
      <c r="J11" s="60"/>
      <c r="K11" s="60"/>
      <c r="L11" s="16" t="s">
        <v>22</v>
      </c>
    </row>
    <row r="12" spans="1:20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20">
      <c r="A13" s="17" t="s">
        <v>14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20" ht="87.75" customHeight="1">
      <c r="A14" s="17"/>
      <c r="B14" s="61" t="str">
        <f>CONCATENATE(PEEO!M14," ",Master!B6,"] ",Master!C6," ¼",Master!D6,"½ ",PEEO!M15," ",Master!B4," ",Master!C4," ",Master!D4," ",Master!E4," ",Master!F4," ",Master!B4," ",PEEO!Q15," ",PEEO!M16," ",Master!F6," ",PEEO!S16," ",Master!F7," ",PEEO!T16, " ",Master!H11)</f>
        <v>mijksDr fo"k;kUrxZr fuosnu gS fd jktLFkku izkFkfed ,oa mPp izkFkfed fo|ky; v/;kid lh/kh HkrhZ 2021&amp;22 ds vUrxZr ysoy f}rh;] fo"k; ¼foKku&amp;xf.kr½ esa eq&gt;s vkids v/khuLFk fo|ky;  jkmizkfo daojiqjk iapk;r lfefr vV# ftyk ckjka jkmizkfo daojiqjk vkoafVr gqvk gSaA rFkk izklafxd vkns”kksa dh vuqikyuk esa vkt fnukad%&amp; 28@09@2023 dks e/;kUg iwoZ esa dk;Zxzg.k gsrq mifLFkr gks xbZ gw¡A</v>
      </c>
      <c r="C14" s="61"/>
      <c r="D14" s="61"/>
      <c r="E14" s="61"/>
      <c r="F14" s="61"/>
      <c r="G14" s="61"/>
      <c r="H14" s="61"/>
      <c r="I14" s="61"/>
      <c r="J14" s="61"/>
      <c r="K14" s="61"/>
      <c r="M14" s="16" t="s">
        <v>23</v>
      </c>
    </row>
    <row r="15" spans="1:20" ht="39.75" customHeight="1">
      <c r="A15" s="17"/>
      <c r="B15" s="62" t="str">
        <f>CONCATENATE(PEEO!M2," ",Master!B4,"] ",,Master!C4," ",Master!D4," ",Master!E4," ",Master!F4," ",PEEO!M3)</f>
        <v>vr% Jheku~ th ls fuosnu gS fd vkids v/khuLFk fo|ky;  jkmizkfo daojiqjk] iapk;r lfefr vV# ftyk ckjka esa dk;Zxzg.k djokus dh vuqefr iznku djsaA</v>
      </c>
      <c r="C15" s="62"/>
      <c r="D15" s="62"/>
      <c r="E15" s="62"/>
      <c r="F15" s="62"/>
      <c r="G15" s="62"/>
      <c r="H15" s="62"/>
      <c r="I15" s="62"/>
      <c r="J15" s="62"/>
      <c r="K15" s="62"/>
      <c r="M15" s="16" t="s">
        <v>15</v>
      </c>
      <c r="Q15" s="16" t="s">
        <v>21</v>
      </c>
    </row>
    <row r="16" spans="1:20">
      <c r="A16" s="17"/>
      <c r="B16" s="63" t="s">
        <v>36</v>
      </c>
      <c r="C16" s="63"/>
      <c r="D16" s="63"/>
      <c r="E16" s="63"/>
      <c r="F16" s="63"/>
      <c r="G16" s="63"/>
      <c r="H16" s="63"/>
      <c r="I16" s="63"/>
      <c r="J16" s="63"/>
      <c r="K16" s="63"/>
      <c r="M16" s="16" t="s">
        <v>25</v>
      </c>
      <c r="S16" s="16" t="s">
        <v>26</v>
      </c>
      <c r="T16" s="16" t="s">
        <v>30</v>
      </c>
    </row>
    <row r="17" spans="1:1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>
      <c r="A18" s="17" t="s">
        <v>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1:11" ht="20.25">
      <c r="A19" s="19" t="s">
        <v>38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20.25">
      <c r="A20" s="19" t="s">
        <v>39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ht="20.25">
      <c r="A21" s="19" t="s">
        <v>40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 ht="20.25">
      <c r="A22" s="19" t="s">
        <v>41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ht="20.25">
      <c r="A23" s="19" t="s">
        <v>42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ht="20.25">
      <c r="A24" s="19" t="s">
        <v>43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spans="1:11" ht="20.25">
      <c r="A25" s="19" t="s">
        <v>44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spans="1:11" ht="20.25">
      <c r="A26" s="19" t="s">
        <v>45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spans="1:11" ht="20.25">
      <c r="A27" s="19" t="s">
        <v>46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pans="1:11">
      <c r="A28" s="20" t="s">
        <v>47</v>
      </c>
      <c r="B28" s="17" t="s">
        <v>55</v>
      </c>
      <c r="C28" s="17"/>
      <c r="D28" s="17"/>
      <c r="E28" s="17"/>
      <c r="F28" s="17"/>
      <c r="G28" s="17"/>
      <c r="H28" s="17"/>
      <c r="I28" s="17"/>
      <c r="J28" s="17"/>
      <c r="K28" s="17"/>
    </row>
    <row r="29" spans="1:11">
      <c r="A29" s="20" t="s">
        <v>48</v>
      </c>
      <c r="B29" s="17" t="s">
        <v>56</v>
      </c>
      <c r="C29" s="17"/>
      <c r="D29" s="17"/>
      <c r="E29" s="17"/>
      <c r="F29" s="17"/>
      <c r="G29" s="17"/>
      <c r="H29" s="17"/>
      <c r="I29" s="17"/>
      <c r="J29" s="17"/>
      <c r="K29" s="17"/>
    </row>
    <row r="30" spans="1:11">
      <c r="A30" s="20" t="s">
        <v>49</v>
      </c>
      <c r="B30" s="17" t="s">
        <v>57</v>
      </c>
      <c r="C30" s="17"/>
      <c r="D30" s="17"/>
      <c r="E30" s="17"/>
      <c r="F30" s="17"/>
      <c r="G30" s="17"/>
      <c r="H30" s="17"/>
      <c r="I30" s="17"/>
      <c r="J30" s="17"/>
      <c r="K30" s="17"/>
    </row>
    <row r="31" spans="1:11">
      <c r="A31" s="20" t="s">
        <v>50</v>
      </c>
      <c r="B31" s="17" t="s">
        <v>58</v>
      </c>
      <c r="C31" s="17"/>
      <c r="D31" s="17"/>
      <c r="E31" s="17"/>
      <c r="F31" s="17"/>
      <c r="G31" s="17"/>
      <c r="H31" s="17"/>
      <c r="I31" s="17"/>
      <c r="J31" s="17"/>
      <c r="K31" s="17"/>
    </row>
    <row r="32" spans="1:11">
      <c r="A32" s="20" t="s">
        <v>51</v>
      </c>
      <c r="B32" s="17" t="s">
        <v>59</v>
      </c>
      <c r="C32" s="17"/>
      <c r="D32" s="17"/>
      <c r="E32" s="17"/>
      <c r="F32" s="17"/>
      <c r="G32" s="17"/>
      <c r="H32" s="17"/>
      <c r="I32" s="17"/>
      <c r="J32" s="17"/>
      <c r="K32" s="17"/>
    </row>
    <row r="33" spans="1:13">
      <c r="A33" s="20"/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spans="1:13">
      <c r="A34" s="20"/>
      <c r="B34" s="17"/>
      <c r="C34" s="17"/>
      <c r="D34" s="17"/>
      <c r="E34" s="17"/>
      <c r="F34" s="17"/>
      <c r="G34" s="17"/>
      <c r="H34" s="17"/>
      <c r="I34" s="17"/>
      <c r="J34" s="17"/>
      <c r="K34" s="17"/>
    </row>
    <row r="35" spans="1:13">
      <c r="A35" s="17"/>
      <c r="B35" s="17"/>
      <c r="C35" s="17" t="s">
        <v>72</v>
      </c>
      <c r="D35" s="21" t="str">
        <f>Master!F6</f>
        <v>28@09@2023</v>
      </c>
      <c r="E35" s="17"/>
      <c r="F35" s="64" t="str">
        <f>CONCATENATE(Master!K11)</f>
        <v>izkFkhZ;k</v>
      </c>
      <c r="G35" s="64"/>
      <c r="H35" s="64"/>
      <c r="I35" s="64"/>
      <c r="J35" s="64"/>
      <c r="K35" s="64"/>
    </row>
    <row r="36" spans="1:13">
      <c r="A36" s="17"/>
      <c r="B36" s="17"/>
      <c r="C36" s="17"/>
      <c r="D36" s="17"/>
      <c r="E36" s="17"/>
      <c r="F36" s="58" t="str">
        <f>CONCATENATE(Master!B7," ",Master!H12," ",Master!B8)</f>
        <v>Jh ijekuUn es?koky iq=h Jh Hk¡oj yky es?koky</v>
      </c>
      <c r="G36" s="58"/>
      <c r="H36" s="58"/>
      <c r="I36" s="58"/>
      <c r="J36" s="58"/>
      <c r="K36" s="58"/>
      <c r="M36" s="16" t="s">
        <v>53</v>
      </c>
    </row>
    <row r="37" spans="1:13">
      <c r="A37" s="17"/>
      <c r="B37" s="17"/>
      <c r="C37" s="17"/>
      <c r="D37" s="17"/>
      <c r="E37" s="17"/>
      <c r="F37" s="58" t="str">
        <f>CONCATENATE(PEEO!M36," ",Master!A6," ",Master!B6,"] ",Master!C6," ¼",Master!D6,"½ ")</f>
        <v xml:space="preserve">v/;kid ysoy f}rh;] fo"k; ¼foKku&amp;xf.kr½ </v>
      </c>
      <c r="G37" s="58"/>
      <c r="H37" s="58"/>
      <c r="I37" s="58"/>
      <c r="J37" s="58"/>
      <c r="K37" s="58"/>
    </row>
    <row r="38" spans="1:1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</row>
    <row r="39" spans="1:13" hidden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</row>
  </sheetData>
  <sheetProtection password="FC12" sheet="1" objects="1" scenarios="1"/>
  <mergeCells count="8">
    <mergeCell ref="F36:K36"/>
    <mergeCell ref="F37:K37"/>
    <mergeCell ref="B7:H7"/>
    <mergeCell ref="B11:K11"/>
    <mergeCell ref="B14:K14"/>
    <mergeCell ref="B15:K15"/>
    <mergeCell ref="B16:K16"/>
    <mergeCell ref="F35:K35"/>
  </mergeCells>
  <pageMargins left="0.48" right="0.28000000000000003" top="0.44" bottom="0.46" header="0.3" footer="0.3"/>
  <pageSetup scale="94" orientation="portrait" r:id="rId1"/>
  <headerFooter>
    <oddFooter>&amp;CRAJTEACHERS.NET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32"/>
  <sheetViews>
    <sheetView showGridLines="0" workbookViewId="0">
      <selection activeCell="B12" sqref="B12:G12"/>
    </sheetView>
  </sheetViews>
  <sheetFormatPr defaultColWidth="0" defaultRowHeight="18.75" zeroHeight="1"/>
  <cols>
    <col min="1" max="1" width="8.42578125" style="16" customWidth="1"/>
    <col min="2" max="4" width="12.85546875" style="16" customWidth="1"/>
    <col min="5" max="5" width="15" style="16" customWidth="1"/>
    <col min="6" max="6" width="14.5703125" style="16" customWidth="1"/>
    <col min="7" max="7" width="14.42578125" style="16" customWidth="1"/>
    <col min="8" max="16384" width="9.140625" style="16" hidden="1"/>
  </cols>
  <sheetData>
    <row r="1" spans="1:14" ht="12" customHeight="1"/>
    <row r="2" spans="1:14" ht="26.25" customHeight="1">
      <c r="A2" s="66" t="str">
        <f>CONCATENATE(I2,)</f>
        <v xml:space="preserve">dk;kZy; insu iapk;r izkjfEHkd f'k{kk vf/kdkjh ,oa iz/kkukpk;Z </v>
      </c>
      <c r="B2" s="66"/>
      <c r="C2" s="66"/>
      <c r="D2" s="66"/>
      <c r="E2" s="66"/>
      <c r="F2" s="66"/>
      <c r="G2" s="66"/>
      <c r="I2" s="16" t="s">
        <v>75</v>
      </c>
    </row>
    <row r="3" spans="1:14" ht="24.75" customHeight="1">
      <c r="A3" s="67" t="str">
        <f>CONCATENATE(Master!E3,"] ",Master!C4," ",Master!D4,"] ",Master!E4," &amp; ",Master!F4)</f>
        <v>jkmekfo xksj/kuiqjk] iapk;r lfefr vV#] ftyk &amp; ckjka</v>
      </c>
      <c r="B3" s="67"/>
      <c r="C3" s="67"/>
      <c r="D3" s="67"/>
      <c r="E3" s="67"/>
      <c r="F3" s="67"/>
      <c r="G3" s="67"/>
      <c r="I3" s="16" t="s">
        <v>79</v>
      </c>
    </row>
    <row r="4" spans="1:14" ht="22.5" customHeight="1">
      <c r="A4" s="27" t="s">
        <v>76</v>
      </c>
      <c r="F4" s="27" t="s">
        <v>72</v>
      </c>
    </row>
    <row r="5" spans="1:14" ht="24" customHeight="1">
      <c r="A5" s="68" t="s">
        <v>77</v>
      </c>
      <c r="B5" s="68"/>
      <c r="C5" s="68"/>
      <c r="D5" s="68"/>
      <c r="E5" s="68"/>
      <c r="F5" s="68"/>
      <c r="G5" s="68"/>
      <c r="I5" s="16" t="s">
        <v>68</v>
      </c>
      <c r="J5" s="16" t="s">
        <v>82</v>
      </c>
      <c r="L5" s="16" t="s">
        <v>83</v>
      </c>
      <c r="N5" s="16" t="s">
        <v>100</v>
      </c>
    </row>
    <row r="6" spans="1:14" ht="22.5" customHeight="1">
      <c r="A6" s="69" t="s">
        <v>78</v>
      </c>
      <c r="B6" s="70"/>
      <c r="C6" s="70"/>
      <c r="D6" s="70"/>
      <c r="E6" s="70"/>
      <c r="F6" s="70"/>
      <c r="G6" s="70"/>
      <c r="I6" s="16" t="s">
        <v>80</v>
      </c>
      <c r="K6" s="16" t="s">
        <v>81</v>
      </c>
    </row>
    <row r="7" spans="1:14" ht="20.25">
      <c r="A7" s="71" t="str">
        <f>CONCATENATE(Master!B4)</f>
        <v>jkmizkfo daojiqjk</v>
      </c>
      <c r="B7" s="71"/>
      <c r="C7" s="71"/>
      <c r="D7" s="71"/>
      <c r="E7" s="71"/>
      <c r="F7" s="71"/>
      <c r="G7" s="71"/>
      <c r="I7" s="16" t="s">
        <v>26</v>
      </c>
      <c r="J7" s="16" t="s">
        <v>84</v>
      </c>
    </row>
    <row r="8" spans="1:14"/>
    <row r="9" spans="1:14" ht="81" customHeight="1">
      <c r="B9" s="65" t="str">
        <f>CONCATENATE(I3," ",Master!D4," ",I5," ",Master!B5," ",Master!C5," ,oa ",Master!E5," ",Master!F5," ",I6," ",Master!B7," ",K6," ¼",Master!B6,"] ",Master!C6," ",Master!D6,"½ ",J5," ",Master!B4," ",Master!C4," ",Master!D4," ",Master!E4," ",Master!F4," ",L5)</f>
        <v xml:space="preserve">Jheku~ fodkl vf/kdkjh egksn; dk;kZy; iapk;r lfefr  vV# ds vkns'k dzekad%&amp; LFkk-@ijkizkf'k@2022&amp;23@32&amp;45 ,oa fnukad 26@09@2023 ds vkns'kkuqlkj Jh ijekuUn es?koky dk inLFkkiu uofu;qfDr r`rh; Js.kh v/;kid ysoy ¼f}rh;] fo"k; foKku&amp;xf.kr½ ds in ij jkmizkfo daojiqjk iapk;r lfefr vV# ftyk ckjka esa gqvk gSaA </v>
      </c>
      <c r="C9" s="65"/>
      <c r="D9" s="65"/>
      <c r="E9" s="65"/>
      <c r="F9" s="65"/>
      <c r="G9" s="65"/>
      <c r="I9" s="28" t="s">
        <v>86</v>
      </c>
    </row>
    <row r="10" spans="1:14" ht="34.5" customHeight="1">
      <c r="B10" s="65" t="str">
        <f>CONCATENATE(Master!K11," ",N5," ",Master!F6," ",I7," ",Master!F7," ",J7)</f>
        <v>izkFkhZ;k us vkt fnukad%&amp; 28@09@2023 dks e/;kUg iwoZ dks LFkkuh; dk;kZy; esa mifFkfr ns nh gSaA</v>
      </c>
      <c r="C10" s="65"/>
      <c r="D10" s="65"/>
      <c r="E10" s="65"/>
      <c r="F10" s="65"/>
      <c r="G10" s="65"/>
      <c r="I10" s="29" t="s">
        <v>87</v>
      </c>
      <c r="K10" s="16" t="s">
        <v>88</v>
      </c>
    </row>
    <row r="11" spans="1:14" ht="35.25" customHeight="1">
      <c r="B11" s="65" t="str">
        <f>CONCATENATE(Master!B7," ",I9)</f>
        <v>Jh ijekuUn es?koky ds nLrkost tkap dj izkIr dj fy;s gSaA budh mifLFkfr izekf.kr dh tkrh gSaA</v>
      </c>
      <c r="C11" s="65"/>
      <c r="D11" s="65"/>
      <c r="E11" s="65"/>
      <c r="F11" s="65"/>
      <c r="G11" s="65"/>
      <c r="I11" s="29"/>
    </row>
    <row r="12" spans="1:14" ht="36" customHeight="1">
      <c r="B12" s="65" t="str">
        <f>CONCATENATE(I10," ",Master!B7," ",K10,)</f>
        <v>laLFkk iz/kku Jh ijekuUn es?koky dks dk;Zxzg.k djokdj mifLFkfr izekf.kr dj dk;kZy; dks fHktok;saA</v>
      </c>
      <c r="C12" s="65"/>
      <c r="D12" s="65"/>
      <c r="E12" s="65"/>
      <c r="F12" s="65"/>
      <c r="G12" s="65"/>
    </row>
    <row r="13" spans="1:14"/>
    <row r="14" spans="1:14">
      <c r="E14" s="72" t="s">
        <v>89</v>
      </c>
      <c r="F14" s="72"/>
      <c r="G14" s="72"/>
    </row>
    <row r="15" spans="1:14">
      <c r="E15" s="72" t="str">
        <f>CONCATENATE(Master!E3)</f>
        <v>jkmekfo xksj/kuiqjk</v>
      </c>
      <c r="F15" s="72"/>
      <c r="G15" s="72"/>
    </row>
    <row r="16" spans="1:14">
      <c r="E16" s="72" t="str">
        <f>E30</f>
        <v>iapk;r lfefr vV#] ftyk &amp; ckjka</v>
      </c>
      <c r="F16" s="72"/>
      <c r="G16" s="72"/>
    </row>
    <row r="17" spans="1:9"/>
    <row r="18" spans="1:9">
      <c r="A18" s="27" t="s">
        <v>76</v>
      </c>
      <c r="F18" s="27" t="s">
        <v>72</v>
      </c>
    </row>
    <row r="19" spans="1:9">
      <c r="A19" s="16" t="s">
        <v>90</v>
      </c>
    </row>
    <row r="20" spans="1:9">
      <c r="A20" s="16" t="str">
        <f>CONCATENATE(I20," ",Master!F4)</f>
        <v>1- Jheku] eq[; ftyk f'k{kk vf/kdkjh egksn;] ¼eq[;ky;½  ckjka</v>
      </c>
      <c r="I20" s="16" t="s">
        <v>91</v>
      </c>
    </row>
    <row r="21" spans="1:9">
      <c r="A21" s="16" t="str">
        <f>CONCATENATE(I21," ",Master!F4)</f>
        <v>2- Jheku] ftyk f'k{kk vf/kdkjh egksn;] izkj-@ek/;- f”k{kk  ckjka</v>
      </c>
      <c r="I21" s="16" t="s">
        <v>92</v>
      </c>
    </row>
    <row r="22" spans="1:9">
      <c r="A22" s="16" t="str">
        <f>CONCATENATE(I22," ",Master!D4)</f>
        <v>3- Jheku] fodkl vf/kdkjh egksn; ia-l- vV#</v>
      </c>
      <c r="I22" s="16" t="s">
        <v>93</v>
      </c>
    </row>
    <row r="23" spans="1:9">
      <c r="A23" s="16" t="str">
        <f>CONCATENATE(I23," ",Master!D4)</f>
        <v>4- Jheku~ eq[; CykWd f'k{kk vf/kdkjh egksn;] lexz f'k{kk  vV#</v>
      </c>
      <c r="I23" s="16" t="s">
        <v>94</v>
      </c>
    </row>
    <row r="24" spans="1:9">
      <c r="A24" s="16" t="str">
        <f>CONCATENATE(I24," ",Master!B7)</f>
        <v>5- lEcfU/kr deZpkjh Jh ijekuUn es?koky</v>
      </c>
      <c r="I24" s="16" t="s">
        <v>95</v>
      </c>
    </row>
    <row r="25" spans="1:9">
      <c r="A25" s="16" t="s">
        <v>96</v>
      </c>
    </row>
    <row r="26" spans="1:9"/>
    <row r="27" spans="1:9"/>
    <row r="28" spans="1:9">
      <c r="E28" s="72" t="s">
        <v>89</v>
      </c>
      <c r="F28" s="72"/>
      <c r="G28" s="72"/>
    </row>
    <row r="29" spans="1:9">
      <c r="E29" s="72" t="str">
        <f>CONCATENATE(Master!E3)</f>
        <v>jkmekfo xksj/kuiqjk</v>
      </c>
      <c r="F29" s="72"/>
      <c r="G29" s="72"/>
    </row>
    <row r="30" spans="1:9">
      <c r="E30" s="72" t="str">
        <f>CONCATENATE(Master!C4," ",Master!D4,"] ",Master!E4," &amp; ",Master!F4)</f>
        <v>iapk;r lfefr vV#] ftyk &amp; ckjka</v>
      </c>
      <c r="F30" s="72"/>
      <c r="G30" s="72"/>
    </row>
    <row r="31" spans="1:9"/>
    <row r="32" spans="1:9"/>
  </sheetData>
  <sheetProtection password="FC12" sheet="1" objects="1" scenarios="1"/>
  <mergeCells count="15">
    <mergeCell ref="E28:G28"/>
    <mergeCell ref="E29:G29"/>
    <mergeCell ref="E30:G30"/>
    <mergeCell ref="B10:G10"/>
    <mergeCell ref="B11:G11"/>
    <mergeCell ref="B12:G12"/>
    <mergeCell ref="E14:G14"/>
    <mergeCell ref="E15:G15"/>
    <mergeCell ref="E16:G16"/>
    <mergeCell ref="B9:G9"/>
    <mergeCell ref="A2:G2"/>
    <mergeCell ref="A3:G3"/>
    <mergeCell ref="A5:G5"/>
    <mergeCell ref="A6:G6"/>
    <mergeCell ref="A7:G7"/>
  </mergeCells>
  <pageMargins left="0.56000000000000005" right="0.54" top="0.38" bottom="0.3" header="0.3" footer="0.3"/>
  <pageSetup scale="98" orientation="portrait" r:id="rId1"/>
  <headerFooter>
    <oddFooter>&amp;CRAJTEACHERS.NET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T36"/>
  <sheetViews>
    <sheetView showGridLines="0" topLeftCell="A4" workbookViewId="0">
      <selection activeCell="B32" sqref="B32"/>
    </sheetView>
  </sheetViews>
  <sheetFormatPr defaultColWidth="0" defaultRowHeight="18.75" zeroHeight="1"/>
  <cols>
    <col min="1" max="1" width="9.140625" style="16" customWidth="1"/>
    <col min="2" max="2" width="6.7109375" style="16" customWidth="1"/>
    <col min="3" max="4" width="9.140625" style="16" customWidth="1"/>
    <col min="5" max="5" width="7.5703125" style="16" customWidth="1"/>
    <col min="6" max="6" width="9.140625" style="16" customWidth="1"/>
    <col min="7" max="7" width="8.42578125" style="16" customWidth="1"/>
    <col min="8" max="8" width="10.7109375" style="16" customWidth="1"/>
    <col min="9" max="11" width="9.140625" style="16" customWidth="1"/>
    <col min="12" max="12" width="9.140625" style="16" hidden="1" customWidth="1"/>
    <col min="13" max="16384" width="9.140625" style="16" hidden="1"/>
  </cols>
  <sheetData>
    <row r="1" spans="1:20" hidden="1"/>
    <row r="2" spans="1:20" hidden="1">
      <c r="M2" s="16" t="s">
        <v>34</v>
      </c>
    </row>
    <row r="3" spans="1:20" hidden="1">
      <c r="M3" s="16" t="s">
        <v>35</v>
      </c>
    </row>
    <row r="4" spans="1:20">
      <c r="L4" s="16" t="s">
        <v>28</v>
      </c>
    </row>
    <row r="5" spans="1:20">
      <c r="A5" s="17" t="s">
        <v>0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20">
      <c r="A6" s="17"/>
      <c r="B6" s="17" t="str">
        <f>CONCATENATE(Master!H4," ",Master!I11)</f>
        <v>Jheku~ iz/kkukpk;Z egksn;]</v>
      </c>
      <c r="C6" s="17"/>
      <c r="D6" s="17"/>
      <c r="E6" s="17"/>
      <c r="F6" s="17"/>
      <c r="G6" s="17"/>
      <c r="H6" s="17"/>
      <c r="I6" s="17"/>
      <c r="J6" s="17"/>
      <c r="K6" s="17"/>
      <c r="M6" s="16" t="s">
        <v>69</v>
      </c>
    </row>
    <row r="7" spans="1:20">
      <c r="A7" s="17"/>
      <c r="B7" s="59" t="str">
        <f>Master!I12</f>
        <v>jkmekfo xksj/kuiqjk</v>
      </c>
      <c r="C7" s="59"/>
      <c r="D7" s="59"/>
      <c r="E7" s="59"/>
      <c r="F7" s="59"/>
      <c r="G7" s="59"/>
      <c r="H7" s="59"/>
      <c r="I7" s="17"/>
      <c r="J7" s="17"/>
      <c r="K7" s="17"/>
      <c r="M7" s="16" t="s">
        <v>70</v>
      </c>
      <c r="O7" s="16" t="s">
        <v>103</v>
      </c>
      <c r="P7" s="16" t="s">
        <v>26</v>
      </c>
    </row>
    <row r="8" spans="1:20">
      <c r="A8" s="17"/>
      <c r="B8" s="17" t="str">
        <f>CONCATENATE(Master!C4," ",Master!D4,"] ",Master!E4," ",Master!F4,)</f>
        <v>iapk;r lfefr vV#] ftyk ckjka</v>
      </c>
      <c r="C8" s="17"/>
      <c r="D8" s="17"/>
      <c r="E8" s="17"/>
      <c r="F8" s="17"/>
      <c r="G8" s="17"/>
      <c r="H8" s="17"/>
      <c r="I8" s="17"/>
      <c r="J8" s="17"/>
      <c r="K8" s="17"/>
      <c r="M8" s="16" t="s">
        <v>113</v>
      </c>
    </row>
    <row r="9" spans="1:20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20">
      <c r="A10" s="17" t="s">
        <v>9</v>
      </c>
      <c r="B10" s="17" t="s">
        <v>65</v>
      </c>
      <c r="C10" s="17"/>
      <c r="D10" s="17"/>
      <c r="E10" s="17"/>
      <c r="F10" s="17"/>
      <c r="G10" s="17"/>
      <c r="H10" s="17"/>
      <c r="I10" s="17"/>
      <c r="J10" s="17"/>
      <c r="K10" s="17"/>
      <c r="M10" s="16" t="s">
        <v>71</v>
      </c>
    </row>
    <row r="11" spans="1:20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M11" s="16" t="s">
        <v>35</v>
      </c>
    </row>
    <row r="12" spans="1:20">
      <c r="A12" s="17" t="s">
        <v>14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20" ht="100.5" customHeight="1">
      <c r="A13" s="17"/>
      <c r="B13" s="61" t="str">
        <f>CONCATENATE(SCHOOL!M13," ",Master!B6,"] ",Master!C6," ¼",Master!D6,"½ ",SCHOOL!M14," ",Master!I12," ",Master!C4," ",Master!D4," ",Master!E4," ",Master!F4," ",SCHOOL!Q14," ",SCHOOL!M15," ",Master!D4," ",SCHOOL!S15," ",Master!B5," ",Master!C5," ",Master!E5," ",Master!F5," ",SCHOOL!M6," ",SCHOOL!M7," ",Master!F6," ",Master!F7," ",SCHOOL!M8," ",Master!H11)</f>
        <v>mijksDr fo"k;kUrxZr fuosnu gS fd jktLFkku izkFkfed ,oa mPp izkFkfed fo|ky; v/;kid lh/kh HkrhZ 2021&amp;22 ds vUrxZr ysoy f}rh;] fo"k; ¼foKku&amp;xf.kr½ esa eq&gt;s vkidk fo|ky;  jkmekfo xksj/kuiqjk iapk;r lfefr vV# ftyk ckjka vkoafVr gqvk gSaA rFkk Jheku~ fodkl vf/kdkjh iapk;r lfefr vV# ds vkns'k dzekad%&amp; LFkk-@ijkizkf'k@2022&amp;23@32&amp;45 fnukad 26@09@2023 dh vuqikyuk esa vkt fnukad%&amp; 28@09@2023 e/;kUg iwoZ dk;Zxzg.k gsrq mifLFkr gks xbZ gw¡A</v>
      </c>
      <c r="C13" s="61"/>
      <c r="D13" s="61"/>
      <c r="E13" s="61"/>
      <c r="F13" s="61"/>
      <c r="G13" s="61"/>
      <c r="H13" s="61"/>
      <c r="I13" s="61"/>
      <c r="J13" s="61"/>
      <c r="K13" s="61"/>
      <c r="M13" s="16" t="s">
        <v>23</v>
      </c>
    </row>
    <row r="14" spans="1:20" ht="39.75" customHeight="1">
      <c r="A14" s="17"/>
      <c r="B14" s="62" t="str">
        <f>CONCATENATE(SCHOOL!M10," ",Master!I12," ",SCHOOL!M11)</f>
        <v>vr% Jheku~ th ls fuosnu gS fd vkids fo|ky;  jkmekfo xksj/kuiqjk esa dk;Zxzg.k djokus dh vuqefr iznku djsaA</v>
      </c>
      <c r="C14" s="62"/>
      <c r="D14" s="62"/>
      <c r="E14" s="62"/>
      <c r="F14" s="62"/>
      <c r="G14" s="62"/>
      <c r="H14" s="62"/>
      <c r="I14" s="62"/>
      <c r="J14" s="62"/>
      <c r="K14" s="62"/>
      <c r="M14" s="16" t="s">
        <v>66</v>
      </c>
      <c r="Q14" s="16" t="s">
        <v>21</v>
      </c>
    </row>
    <row r="15" spans="1:20">
      <c r="A15" s="17"/>
      <c r="B15" s="63" t="s">
        <v>36</v>
      </c>
      <c r="C15" s="63"/>
      <c r="D15" s="63"/>
      <c r="E15" s="63"/>
      <c r="F15" s="63"/>
      <c r="G15" s="63"/>
      <c r="H15" s="63"/>
      <c r="I15" s="63"/>
      <c r="J15" s="63"/>
      <c r="K15" s="63"/>
      <c r="M15" s="16" t="s">
        <v>67</v>
      </c>
      <c r="S15" s="16" t="s">
        <v>68</v>
      </c>
      <c r="T15" s="16" t="s">
        <v>30</v>
      </c>
    </row>
    <row r="16" spans="1:20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3">
      <c r="A17" s="17" t="s">
        <v>37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M17" s="16" t="s">
        <v>101</v>
      </c>
    </row>
    <row r="18" spans="1:13" ht="20.25">
      <c r="A18" s="19" t="s">
        <v>38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M18" s="16" t="s">
        <v>102</v>
      </c>
    </row>
    <row r="19" spans="1:13" ht="20.25">
      <c r="A19" s="19" t="s">
        <v>39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M19" s="24" t="s">
        <v>106</v>
      </c>
    </row>
    <row r="20" spans="1:13" ht="20.25">
      <c r="A20" s="19" t="s">
        <v>40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M20" s="16" t="s">
        <v>104</v>
      </c>
    </row>
    <row r="21" spans="1:13" ht="20.25">
      <c r="A21" s="19" t="s">
        <v>73</v>
      </c>
      <c r="B21" s="17" t="s">
        <v>74</v>
      </c>
      <c r="C21" s="17"/>
      <c r="D21" s="17"/>
      <c r="E21" s="17"/>
      <c r="F21" s="17"/>
      <c r="G21" s="17"/>
      <c r="H21" s="17"/>
      <c r="I21" s="17"/>
      <c r="J21" s="17"/>
      <c r="K21" s="17"/>
    </row>
    <row r="22" spans="1:13" ht="20.25">
      <c r="A22" s="19"/>
      <c r="B22" s="17"/>
      <c r="C22" s="17"/>
      <c r="D22" s="17"/>
      <c r="E22" s="17"/>
      <c r="F22" s="17"/>
      <c r="G22" s="17"/>
      <c r="H22" s="17"/>
      <c r="I22" s="17"/>
      <c r="J22" s="17"/>
      <c r="K22" s="17"/>
      <c r="M22" s="25" t="str">
        <f>Master!D9</f>
        <v>Senior School</v>
      </c>
    </row>
    <row r="23" spans="1:13">
      <c r="A23" s="20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3">
      <c r="A24" s="17"/>
      <c r="C24" s="26" t="s">
        <v>72</v>
      </c>
      <c r="D24" s="21" t="str">
        <f>Master!F6</f>
        <v>28@09@2023</v>
      </c>
      <c r="E24" s="17"/>
      <c r="F24" s="64" t="str">
        <f>CONCATENATE(Master!K11)</f>
        <v>izkFkhZ;k</v>
      </c>
      <c r="G24" s="64"/>
      <c r="H24" s="64"/>
      <c r="I24" s="64"/>
      <c r="J24" s="64"/>
      <c r="K24" s="64"/>
    </row>
    <row r="25" spans="1:13">
      <c r="A25" s="17"/>
      <c r="B25" s="17"/>
      <c r="C25" s="17"/>
      <c r="D25" s="17"/>
      <c r="E25" s="17"/>
      <c r="F25" s="58" t="str">
        <f>CONCATENATE(Master!B7," ",Master!H12," ",Master!B8)</f>
        <v>Jh ijekuUn es?koky iq=h Jh Hk¡oj yky es?koky</v>
      </c>
      <c r="G25" s="58"/>
      <c r="H25" s="58"/>
      <c r="I25" s="58"/>
      <c r="J25" s="58"/>
      <c r="K25" s="58"/>
      <c r="M25" s="16" t="s">
        <v>53</v>
      </c>
    </row>
    <row r="26" spans="1:13">
      <c r="A26" s="17"/>
      <c r="B26" s="17"/>
      <c r="C26" s="17"/>
      <c r="D26" s="17"/>
      <c r="E26" s="17"/>
      <c r="F26" s="58" t="str">
        <f>CONCATENATE(PEEO!M36," ",Master!A6," ",Master!B6,"] ",Master!C6," ¼",Master!D6,"½ ")</f>
        <v xml:space="preserve">v/;kid ysoy f}rh;] fo"k; ¼foKku&amp;xf.kr½ </v>
      </c>
      <c r="G26" s="58"/>
      <c r="H26" s="58"/>
      <c r="I26" s="58"/>
      <c r="J26" s="58"/>
      <c r="K26" s="58"/>
    </row>
    <row r="27" spans="1:1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pans="1:13" ht="23.25">
      <c r="A28" s="74" t="str">
        <f>CONCATENATE(Master!I12," ",Master!C4,"] ",Master!D4," ",Master!E4,"&amp;",Master!F4)</f>
        <v>jkmekfo xksj/kuiqjk iapk;r lfefr] vV# ftyk&amp;ckjka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M28" s="16" t="str">
        <f>CONCATENATE(M17," ",Master!D4,"] ",Master!E4,"&amp;",Master!F4," ",S15," ",Master!B5," ",Master!C5,"  ",Master!E5,"%&amp; ",Master!F5," ,oa ",M18," ",S15," ",Master!B5," ",M19," ",Master!E5," ",M19," ",M6," ",F25," ",F26," ",O7," ",M7," ",D24," ",P7," ",Master!F7," ",M20)</f>
        <v>izekf.kr fd;k tkrk gS fd Jheku~ fodkl vf/kdkjh egksn; iapk;r lfefr  vV#] ftyk&amp;ckjka ds vkns'k dzekad%&amp; LFkk-@ijkizkf'k@2022&amp;23@32&amp;45  fnukad%&amp; 26@09@2023 ,oa dk;kZy; insu iapk;r izkjfEHkd f”k{kk vf/kdkjh egksn;  ds vkns'k dzekad%&amp; ---------------------------- fnukad ---------------------------- dh vuqikyuk esa Jh ijekuUn es?koky iq=h Jh Hk¡oj yky es?koky v/;kid ysoy f}rh;] fo"k; ¼foKku&amp;xf.kr½  us vkt fnukad%&amp; 28@09@2023 dks e/;kUg iwoZ mifLFkfr nsdj jktdk;Z vkjEHk dj fn;k gSaA</v>
      </c>
    </row>
    <row r="29" spans="1:13">
      <c r="A29" s="16" t="s">
        <v>76</v>
      </c>
      <c r="J29" s="16" t="s">
        <v>72</v>
      </c>
    </row>
    <row r="30" spans="1:13">
      <c r="M30" s="16" t="str">
        <f>CONCATENATE(M17," ",Master!D4,"] ",Master!E4,"&amp;",Master!F4," ",S15," ",Master!B5," ",Master!C5," ",S15," ",Master!B5," ",M19," ",Master!E5," ",M19," ",M6," ",F25," ",F26," ",O7," ",M7," ",D24," ",P7," ",Master!F7," ",M20)</f>
        <v>izekf.kr fd;k tkrk gS fd Jheku~ fodkl vf/kdkjh egksn; iapk;r lfefr  vV#] ftyk&amp;ckjka ds vkns'k dzekad%&amp; LFkk-@ijkizkf'k@2022&amp;23@32&amp;45 ds vkns'k dzekad%&amp; ---------------------------- fnukad ---------------------------- dh vuqikyuk esa Jh ijekuUn es?koky iq=h Jh Hk¡oj yky es?koky v/;kid ysoy f}rh;] fo"k; ¼foKku&amp;xf.kr½  us vkt fnukad%&amp; 28@09@2023 dks e/;kUg iwoZ mifLFkfr nsdj jktdk;Z vkjEHk dj fn;k gSaA</v>
      </c>
    </row>
    <row r="31" spans="1:13" ht="123" customHeight="1">
      <c r="B31" s="75" t="str">
        <f>IF(M22="ps/ups school",M28,M30)</f>
        <v>izekf.kr fd;k tkrk gS fd Jheku~ fodkl vf/kdkjh egksn; iapk;r lfefr  vV#] ftyk&amp;ckjka ds vkns'k dzekad%&amp; LFkk-@ijkizkf'k@2022&amp;23@32&amp;45 ds vkns'k dzekad%&amp; ---------------------------- fnukad ---------------------------- dh vuqikyuk esa Jh ijekuUn es?koky iq=h Jh Hk¡oj yky es?koky v/;kid ysoy f}rh;] fo"k; ¼foKku&amp;xf.kr½  us vkt fnukad%&amp; 28@09@2023 dks e/;kUg iwoZ mifLFkfr nsdj jktdk;Z vkjEHk dj fn;k gSaA</v>
      </c>
      <c r="C31" s="75"/>
      <c r="D31" s="75"/>
      <c r="E31" s="75"/>
      <c r="F31" s="75"/>
      <c r="G31" s="75"/>
      <c r="H31" s="75"/>
      <c r="I31" s="75"/>
      <c r="J31" s="75"/>
      <c r="K31" s="75"/>
    </row>
    <row r="32" spans="1:13">
      <c r="B32" s="16" t="s">
        <v>105</v>
      </c>
    </row>
    <row r="33" spans="8:11">
      <c r="H33" s="73" t="str">
        <f>CONCATENATE(Master!L11)</f>
        <v>iz/kkukpk;Z</v>
      </c>
      <c r="I33" s="73"/>
      <c r="J33" s="73"/>
      <c r="K33" s="73"/>
    </row>
    <row r="34" spans="8:11">
      <c r="H34" s="73" t="str">
        <f>B7</f>
        <v>jkmekfo xksj/kuiqjk</v>
      </c>
      <c r="I34" s="73"/>
      <c r="J34" s="73"/>
      <c r="K34" s="73"/>
    </row>
    <row r="35" spans="8:11">
      <c r="H35" s="73" t="str">
        <f>B8</f>
        <v>iapk;r lfefr vV#] ftyk ckjka</v>
      </c>
      <c r="I35" s="73"/>
      <c r="J35" s="73"/>
      <c r="K35" s="73"/>
    </row>
    <row r="36" spans="8:11"/>
  </sheetData>
  <sheetProtection password="FBD2" sheet="1" objects="1" scenarios="1"/>
  <mergeCells count="12">
    <mergeCell ref="H33:K33"/>
    <mergeCell ref="H34:K34"/>
    <mergeCell ref="H35:K35"/>
    <mergeCell ref="B7:H7"/>
    <mergeCell ref="A28:K28"/>
    <mergeCell ref="B31:K31"/>
    <mergeCell ref="F25:K25"/>
    <mergeCell ref="F24:K24"/>
    <mergeCell ref="F26:K26"/>
    <mergeCell ref="B13:K13"/>
    <mergeCell ref="B14:K14"/>
    <mergeCell ref="B15:K15"/>
  </mergeCells>
  <pageMargins left="0.52" right="0.42" top="0.44" bottom="0.34" header="0.3" footer="0.3"/>
  <pageSetup scale="91" orientation="portrait" r:id="rId1"/>
  <headerFooter>
    <oddFooter>&amp;CRAJTEACHERS.NET</oddFooter>
  </headerFooter>
  <rowBreaks count="1" manualBreakCount="1">
    <brk id="3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Master</vt:lpstr>
      <vt:lpstr>PEEO</vt:lpstr>
      <vt:lpstr>PEEO LATTER</vt:lpstr>
      <vt:lpstr>SCHOOL</vt:lpstr>
      <vt:lpstr>PEEO!Print_Area</vt:lpstr>
      <vt:lpstr>'PEEO LATTER'!Print_Area</vt:lpstr>
      <vt:lpstr>SCHOOL!Print_Area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2023-10-04T11:26:27Z</dcterms:modified>
</cp:coreProperties>
</file>