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pAiBCe5RH+1yz6cKwISxSxX2Kf+s6ATM8Cwr4vbdImU="/>
    </ext>
  </extLst>
</workbook>
</file>

<file path=xl/sharedStrings.xml><?xml version="1.0" encoding="utf-8"?>
<sst xmlns="http://schemas.openxmlformats.org/spreadsheetml/2006/main" count="27" uniqueCount="27">
  <si>
    <t>Months</t>
  </si>
  <si>
    <t>BASIC</t>
  </si>
  <si>
    <t>DA</t>
  </si>
  <si>
    <t>Basic+DA (SALARY)</t>
  </si>
  <si>
    <t>HRA  RECEIVED</t>
  </si>
  <si>
    <t>Rent Paid</t>
  </si>
  <si>
    <t xml:space="preserve">Rent-10% Salary </t>
  </si>
  <si>
    <t>40% OR 50% Salary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</si>
  <si>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</si>
  <si>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</si>
  <si>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</si>
  <si>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</si>
  <si>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</si>
  <si>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</si>
  <si>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</si>
  <si>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</si>
  <si>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</si>
  <si>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</si>
  <si>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</si>
  <si>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</si>
  <si>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Total (Rs.)</t>
  </si>
  <si>
    <t>HRA Exemption Calculation Example</t>
  </si>
  <si>
    <t xml:space="preserve">क्या आप मेट्रो सिटी में रहते हैं </t>
  </si>
  <si>
    <t>YES</t>
  </si>
  <si>
    <t>1. TOTAL HRA  RECEIVED</t>
  </si>
  <si>
    <t xml:space="preserve">2. Rent – 10% Basic </t>
  </si>
  <si>
    <t>HRA REBATE WILL BE RS.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</si>
</sst>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theme="1"/>
      <name val="Calibri"/>
      <scheme val="minor"/>
    </font>
    <font>
      <b/>
      <sz val="18.0"/>
      <color theme="1"/>
      <name val="Arial"/>
    </font>
    <font>
      <sz val="10.0"/>
      <color rgb="FF4B4F58"/>
      <name val="Arial"/>
    </font>
    <font>
      <b/>
      <sz val="18.0"/>
      <color rgb="FF4B4F58"/>
      <name val="Arial"/>
    </font>
    <font>
      <b/>
      <sz val="18.0"/>
      <color rgb="FF3333FF"/>
      <name val="Arial"/>
    </font>
    <font>
      <sz val="11.0"/>
      <color theme="1"/>
      <name val="Calibri"/>
    </font>
    <font>
      <b/>
      <sz val="28.0"/>
      <color rgb="FFFF0000"/>
      <name val="Arial"/>
    </font>
    <font/>
    <font>
      <b/>
      <sz val="28.0"/>
      <color rgb="FF0C0C0C"/>
      <name val="Arial"/>
    </font>
    <font>
      <b/>
      <sz val="28.0"/>
      <color rgb="FF00FF00"/>
      <name val="Arial"/>
    </font>
    <font>
      <b/>
      <sz val="20.0"/>
      <color rgb="FF4B4F58"/>
      <name val="Arial"/>
    </font>
    <font>
      <b/>
      <sz val="36.0"/>
      <color theme="1"/>
      <name val="Calibri"/>
    </font>
    <font>
      <b/>
      <sz val="36.0"/>
      <color rgb="FFFF0066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7F7F7"/>
        <bgColor rgb="FFF7F7F7"/>
      </patternFill>
    </fill>
    <fill>
      <patternFill patternType="solid">
        <fgColor rgb="FFBDD6EE"/>
        <bgColor rgb="FFBDD6EE"/>
      </patternFill>
    </fill>
    <fill>
      <patternFill patternType="solid">
        <fgColor rgb="FF92D050"/>
        <bgColor rgb="FF92D050"/>
      </patternFill>
    </fill>
    <fill>
      <patternFill patternType="solid">
        <fgColor rgb="FFF7AD29"/>
        <bgColor rgb="FFF7AD29"/>
      </patternFill>
    </fill>
    <fill>
      <patternFill patternType="solid">
        <fgColor rgb="FF32D8EE"/>
        <bgColor rgb="FF32D8EE"/>
      </patternFill>
    </fill>
  </fills>
  <borders count="5">
    <border/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</border>
    <border>
      <left style="thick">
        <color rgb="FFFF0000"/>
      </left>
      <top style="thick">
        <color rgb="FFFF0000"/>
      </top>
      <bottom style="thick">
        <color rgb="FFFF0000"/>
      </bottom>
    </border>
    <border>
      <top style="thick">
        <color rgb="FFFF0000"/>
      </top>
      <bottom style="thick">
        <color rgb="FFFF0000"/>
      </bottom>
    </border>
    <border>
      <right style="thick">
        <color rgb="FFFF0000"/>
      </right>
      <top style="thick">
        <color rgb="FFFF0000"/>
      </top>
      <bottom style="thick">
        <color rgb="FFFF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3" fontId="3" numFmtId="0" xfId="0" applyAlignment="1" applyBorder="1" applyFill="1" applyFont="1">
      <alignment horizontal="center" shrinkToFit="0" vertical="center" wrapText="1"/>
    </xf>
    <xf borderId="1" fillId="3" fontId="3" numFmtId="0" xfId="0" applyAlignment="1" applyBorder="1" applyFont="1">
      <alignment horizontal="center" readingOrder="0" shrinkToFit="0" vertical="center" wrapText="1"/>
    </xf>
    <xf borderId="1" fillId="3" fontId="3" numFmtId="3" xfId="0" applyAlignment="1" applyBorder="1" applyFont="1" applyNumberFormat="1">
      <alignment horizontal="center" shrinkToFit="0" vertical="center" wrapText="1"/>
    </xf>
    <xf borderId="1" fillId="3" fontId="1" numFmtId="3" xfId="0" applyAlignment="1" applyBorder="1" applyFont="1" applyNumberFormat="1">
      <alignment horizontal="center" readingOrder="0" shrinkToFit="0" vertical="center" wrapText="1"/>
    </xf>
    <xf borderId="1" fillId="3" fontId="3" numFmtId="3" xfId="0" applyAlignment="1" applyBorder="1" applyFont="1" applyNumberFormat="1">
      <alignment horizontal="center" readingOrder="0" shrinkToFit="0" vertical="center" wrapText="1"/>
    </xf>
    <xf borderId="1" fillId="3" fontId="1" numFmtId="3" xfId="0" applyAlignment="1" applyBorder="1" applyFont="1" applyNumberFormat="1">
      <alignment horizontal="center" shrinkToFit="0" vertical="center" wrapText="1"/>
    </xf>
    <xf borderId="1" fillId="3" fontId="4" numFmtId="0" xfId="0" applyAlignment="1" applyBorder="1" applyFont="1">
      <alignment horizontal="center" shrinkToFit="0" vertical="center" wrapText="1"/>
    </xf>
    <xf borderId="1" fillId="3" fontId="4" numFmtId="3" xfId="0" applyAlignment="1" applyBorder="1" applyFont="1" applyNumberFormat="1">
      <alignment horizontal="center" shrinkToFit="0" vertical="center" wrapText="1"/>
    </xf>
    <xf borderId="0" fillId="0" fontId="5" numFmtId="3" xfId="0" applyFont="1" applyNumberFormat="1"/>
    <xf borderId="2" fillId="2" fontId="6" numFmtId="0" xfId="0" applyAlignment="1" applyBorder="1" applyFont="1">
      <alignment horizontal="center" vertical="center"/>
    </xf>
    <xf borderId="3" fillId="0" fontId="7" numFmtId="0" xfId="0" applyBorder="1" applyFont="1"/>
    <xf borderId="4" fillId="0" fontId="7" numFmtId="0" xfId="0" applyBorder="1" applyFont="1"/>
    <xf borderId="2" fillId="0" fontId="8" numFmtId="0" xfId="0" applyAlignment="1" applyBorder="1" applyFont="1">
      <alignment horizontal="center" readingOrder="0" vertical="center"/>
    </xf>
    <xf borderId="1" fillId="0" fontId="8" numFmtId="0" xfId="0" applyAlignment="1" applyBorder="1" applyFont="1">
      <alignment horizontal="center" readingOrder="0" vertical="center"/>
    </xf>
    <xf borderId="1" fillId="0" fontId="9" numFmtId="0" xfId="0" applyAlignment="1" applyBorder="1" applyFont="1">
      <alignment horizontal="left" readingOrder="0" vertical="center"/>
    </xf>
    <xf borderId="2" fillId="2" fontId="10" numFmtId="0" xfId="0" applyAlignment="1" applyBorder="1" applyFont="1">
      <alignment horizontal="left" shrinkToFit="0" vertical="center" wrapText="1"/>
    </xf>
    <xf borderId="2" fillId="0" fontId="11" numFmtId="3" xfId="0" applyAlignment="1" applyBorder="1" applyFont="1" applyNumberFormat="1">
      <alignment horizontal="center" vertical="center"/>
    </xf>
    <xf borderId="2" fillId="4" fontId="10" numFmtId="0" xfId="0" applyAlignment="1" applyBorder="1" applyFill="1" applyFont="1">
      <alignment horizontal="left" shrinkToFit="0" vertical="center" wrapText="1"/>
    </xf>
    <xf borderId="2" fillId="4" fontId="11" numFmtId="0" xfId="0" applyAlignment="1" applyBorder="1" applyFont="1">
      <alignment horizontal="center"/>
    </xf>
    <xf borderId="2" fillId="5" fontId="10" numFmtId="0" xfId="0" applyAlignment="1" applyBorder="1" applyFill="1" applyFont="1">
      <alignment horizontal="left" shrinkToFit="0" vertical="center" wrapText="1"/>
    </xf>
    <xf borderId="2" fillId="6" fontId="10" numFmtId="0" xfId="0" applyAlignment="1" applyBorder="1" applyFill="1" applyFont="1">
      <alignment horizontal="left" shrinkToFit="0" vertical="center" wrapText="1"/>
    </xf>
    <xf borderId="2" fillId="0" fontId="11" numFmtId="0" xfId="0" applyAlignment="1" applyBorder="1" applyFont="1">
      <alignment horizontal="center"/>
    </xf>
    <xf borderId="0" fillId="0" fontId="11" numFmtId="0" xfId="0" applyFont="1"/>
    <xf borderId="2" fillId="7" fontId="10" numFmtId="0" xfId="0" applyAlignment="1" applyBorder="1" applyFill="1" applyFont="1">
      <alignment horizontal="left" shrinkToFit="0" vertical="center" wrapText="1"/>
    </xf>
    <xf borderId="2" fillId="0" fontId="12" numFmtId="3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20.14"/>
    <col customWidth="1" min="2" max="2" width="16.14"/>
    <col customWidth="1" min="3" max="3" width="16.71"/>
    <col customWidth="1" min="4" max="4" width="32.29"/>
    <col customWidth="1" min="5" max="5" width="27.29"/>
    <col customWidth="1" min="6" max="6" width="17.71"/>
    <col customWidth="1" min="7" max="8" width="32.29"/>
    <col customWidth="1" min="9" max="9" width="25.29"/>
    <col customWidth="1" min="10" max="27" width="8.71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  <c r="I1" s="1" t="s">
        <v>7</v>
      </c>
      <c r="K1" s="2"/>
    </row>
    <row r="2" ht="23.25" customHeight="1">
      <c r="A2" s="3" t="s">
        <v>8</v>
      </c>
      <c r="B2" s="4">
        <v>30500.0</v>
      </c>
      <c r="C2" s="4">
        <v>13294.0</v>
      </c>
      <c r="D2" s="5">
        <f t="shared" ref="D2:D3" si="1">B2+C2</f>
        <v>43794</v>
      </c>
      <c r="E2" s="6">
        <v>8028.0</v>
      </c>
      <c r="F2" s="7">
        <v>8000.0</v>
      </c>
      <c r="G2" s="5">
        <f t="shared" ref="G2:G13" si="2">F2-(D2*10%)</f>
        <v>3620.6</v>
      </c>
      <c r="H2" s="5"/>
      <c r="I2" s="8">
        <f>ROUND(IF(I17="YES",D2*50%,D2*40%),0)</f>
        <v>21897</v>
      </c>
    </row>
    <row r="3" ht="23.25" customHeight="1">
      <c r="A3" s="3" t="s">
        <v>9</v>
      </c>
      <c r="B3" s="3">
        <f t="shared" ref="B3:B4" si="3">B2</f>
        <v>30500</v>
      </c>
      <c r="C3" s="4">
        <v>13294.0</v>
      </c>
      <c r="D3" s="5">
        <f t="shared" si="1"/>
        <v>43794</v>
      </c>
      <c r="E3" s="6">
        <v>3519.0</v>
      </c>
      <c r="F3" s="5">
        <f t="shared" ref="F3:F13" si="4">F2</f>
        <v>8000</v>
      </c>
      <c r="G3" s="5">
        <f t="shared" si="2"/>
        <v>3620.6</v>
      </c>
      <c r="H3" s="5"/>
      <c r="I3" s="8">
        <f>ROUND(IF(I17="YES",D3*50%,D3*40%),0)</f>
        <v>21897</v>
      </c>
    </row>
    <row r="4" ht="23.25" customHeight="1">
      <c r="A4" s="3" t="s">
        <v>10</v>
      </c>
      <c r="B4" s="3">
        <f t="shared" si="3"/>
        <v>30500</v>
      </c>
      <c r="C4" s="3">
        <f>B4*34%</f>
        <v>10370</v>
      </c>
      <c r="D4" s="7">
        <v>52394.0</v>
      </c>
      <c r="E4" s="8">
        <f>ROUND(IF(I17="YES",D4*18%,D4*9%),0)</f>
        <v>9431</v>
      </c>
      <c r="F4" s="5">
        <f t="shared" si="4"/>
        <v>8000</v>
      </c>
      <c r="G4" s="5">
        <f t="shared" si="2"/>
        <v>2760.6</v>
      </c>
      <c r="H4" s="5"/>
      <c r="I4" s="8">
        <f>ROUND(IF(I17="YES",D4*50%,D4*40%),0)</f>
        <v>26197</v>
      </c>
    </row>
    <row r="5" ht="23.25" customHeight="1">
      <c r="A5" s="3" t="s">
        <v>11</v>
      </c>
      <c r="B5" s="3">
        <f>ROUND((B4*103%),-2)</f>
        <v>31400</v>
      </c>
      <c r="C5" s="3">
        <f t="shared" ref="C5:C13" si="5">B5*38%</f>
        <v>11932</v>
      </c>
      <c r="D5" s="5">
        <f t="shared" ref="D5:D6" si="6">B5+C5</f>
        <v>43332</v>
      </c>
      <c r="E5" s="8">
        <f>ROUND(IF(I17="YES",D5*18%,D5*9%),0)</f>
        <v>7800</v>
      </c>
      <c r="F5" s="5">
        <f t="shared" si="4"/>
        <v>8000</v>
      </c>
      <c r="G5" s="5">
        <f t="shared" si="2"/>
        <v>3666.8</v>
      </c>
      <c r="H5" s="5"/>
      <c r="I5" s="8">
        <f>ROUND(IF(I17="YES",D5*50%,D5*40%),0)</f>
        <v>21666</v>
      </c>
    </row>
    <row r="6" ht="23.25" customHeight="1">
      <c r="A6" s="3" t="s">
        <v>12</v>
      </c>
      <c r="B6" s="3">
        <f t="shared" ref="B6:B13" si="7">B5</f>
        <v>31400</v>
      </c>
      <c r="C6" s="3">
        <f t="shared" si="5"/>
        <v>11932</v>
      </c>
      <c r="D6" s="5">
        <f t="shared" si="6"/>
        <v>43332</v>
      </c>
      <c r="E6" s="8">
        <f>ROUND(IF(I17="YES",D6*18%,D6*9%),0)</f>
        <v>7800</v>
      </c>
      <c r="F6" s="5">
        <f t="shared" si="4"/>
        <v>8000</v>
      </c>
      <c r="G6" s="5">
        <f t="shared" si="2"/>
        <v>3666.8</v>
      </c>
      <c r="H6" s="5"/>
      <c r="I6" s="8">
        <f>ROUND(IF(I17="YES",D6*50%,D6*40%),0)</f>
        <v>21666</v>
      </c>
    </row>
    <row r="7" ht="23.25" customHeight="1">
      <c r="A7" s="3" t="s">
        <v>13</v>
      </c>
      <c r="B7" s="3">
        <f t="shared" si="7"/>
        <v>31400</v>
      </c>
      <c r="C7" s="3">
        <f t="shared" si="5"/>
        <v>11932</v>
      </c>
      <c r="D7" s="7">
        <v>55614.0</v>
      </c>
      <c r="E7" s="8">
        <f>ROUND(IF(I17="YES",D7*18%,D7*9%),0)</f>
        <v>10011</v>
      </c>
      <c r="F7" s="5">
        <f t="shared" si="4"/>
        <v>8000</v>
      </c>
      <c r="G7" s="5">
        <f t="shared" si="2"/>
        <v>2438.6</v>
      </c>
      <c r="H7" s="5"/>
      <c r="I7" s="8">
        <f>ROUND(IF(I17="YES",D7*50%,D7*40%),0)</f>
        <v>27807</v>
      </c>
    </row>
    <row r="8" ht="23.25" customHeight="1">
      <c r="A8" s="3" t="s">
        <v>14</v>
      </c>
      <c r="B8" s="3">
        <f t="shared" si="7"/>
        <v>31400</v>
      </c>
      <c r="C8" s="3">
        <f t="shared" si="5"/>
        <v>11932</v>
      </c>
      <c r="D8" s="5">
        <f t="shared" ref="D8:D13" si="8">B8+C8</f>
        <v>43332</v>
      </c>
      <c r="E8" s="8">
        <f>ROUND(IF(I17="YES",D8*18%,D8*9%),0)</f>
        <v>7800</v>
      </c>
      <c r="F8" s="5">
        <f t="shared" si="4"/>
        <v>8000</v>
      </c>
      <c r="G8" s="5">
        <f t="shared" si="2"/>
        <v>3666.8</v>
      </c>
      <c r="H8" s="5"/>
      <c r="I8" s="8">
        <f>ROUND(IF(I17="YES",D8*50%,D8*40%),0)</f>
        <v>21666</v>
      </c>
    </row>
    <row r="9" ht="23.25" customHeight="1">
      <c r="A9" s="3" t="s">
        <v>15</v>
      </c>
      <c r="B9" s="3">
        <f t="shared" si="7"/>
        <v>31400</v>
      </c>
      <c r="C9" s="3">
        <f t="shared" si="5"/>
        <v>11932</v>
      </c>
      <c r="D9" s="5">
        <f t="shared" si="8"/>
        <v>43332</v>
      </c>
      <c r="E9" s="8">
        <f>ROUND(IF(I17="YES",D9*18%,D9*9%),0)</f>
        <v>7800</v>
      </c>
      <c r="F9" s="5">
        <f t="shared" si="4"/>
        <v>8000</v>
      </c>
      <c r="G9" s="5">
        <f t="shared" si="2"/>
        <v>3666.8</v>
      </c>
      <c r="H9" s="5"/>
      <c r="I9" s="8">
        <f>ROUND(IF(I17="YES",D9*50%,D9*40%),0)</f>
        <v>21666</v>
      </c>
    </row>
    <row r="10" ht="23.25" customHeight="1">
      <c r="A10" s="3" t="s">
        <v>16</v>
      </c>
      <c r="B10" s="3">
        <f t="shared" si="7"/>
        <v>31400</v>
      </c>
      <c r="C10" s="3">
        <f t="shared" si="5"/>
        <v>11932</v>
      </c>
      <c r="D10" s="5">
        <f t="shared" si="8"/>
        <v>43332</v>
      </c>
      <c r="E10" s="8">
        <f>ROUND(IF(I17="YES",D10*18%,D10*9%),0)</f>
        <v>7800</v>
      </c>
      <c r="F10" s="5">
        <f t="shared" si="4"/>
        <v>8000</v>
      </c>
      <c r="G10" s="5">
        <f t="shared" si="2"/>
        <v>3666.8</v>
      </c>
      <c r="H10" s="5"/>
      <c r="I10" s="8">
        <f>ROUND(IF(I17="YES",D10*50%,D10*40%),0)</f>
        <v>21666</v>
      </c>
    </row>
    <row r="11" ht="23.25" customHeight="1">
      <c r="A11" s="3" t="s">
        <v>17</v>
      </c>
      <c r="B11" s="3">
        <f t="shared" si="7"/>
        <v>31400</v>
      </c>
      <c r="C11" s="3">
        <f t="shared" si="5"/>
        <v>11932</v>
      </c>
      <c r="D11" s="5">
        <f t="shared" si="8"/>
        <v>43332</v>
      </c>
      <c r="E11" s="8">
        <f>ROUND(IF(I17="YES",D11*18%,D11*9%),0)</f>
        <v>7800</v>
      </c>
      <c r="F11" s="5">
        <f t="shared" si="4"/>
        <v>8000</v>
      </c>
      <c r="G11" s="5">
        <f t="shared" si="2"/>
        <v>3666.8</v>
      </c>
      <c r="H11" s="5"/>
      <c r="I11" s="8">
        <f>ROUND(IF(I17="YES",D11*50%,D11*40%),0)</f>
        <v>21666</v>
      </c>
    </row>
    <row r="12" ht="23.25" customHeight="1">
      <c r="A12" s="3" t="s">
        <v>18</v>
      </c>
      <c r="B12" s="3">
        <f t="shared" si="7"/>
        <v>31400</v>
      </c>
      <c r="C12" s="3">
        <f t="shared" si="5"/>
        <v>11932</v>
      </c>
      <c r="D12" s="5">
        <f t="shared" si="8"/>
        <v>43332</v>
      </c>
      <c r="E12" s="8">
        <f>ROUND(IF(I17="YES",D12*18%,D12*9%),0)</f>
        <v>7800</v>
      </c>
      <c r="F12" s="5">
        <f t="shared" si="4"/>
        <v>8000</v>
      </c>
      <c r="G12" s="5">
        <f t="shared" si="2"/>
        <v>3666.8</v>
      </c>
      <c r="H12" s="5"/>
      <c r="I12" s="8">
        <f>ROUND(IF(I17="YES",D12*50%,D12*40%),0)</f>
        <v>21666</v>
      </c>
    </row>
    <row r="13" ht="23.25" customHeight="1">
      <c r="A13" s="3" t="s">
        <v>19</v>
      </c>
      <c r="B13" s="3">
        <f t="shared" si="7"/>
        <v>31400</v>
      </c>
      <c r="C13" s="3">
        <f t="shared" si="5"/>
        <v>11932</v>
      </c>
      <c r="D13" s="5">
        <f t="shared" si="8"/>
        <v>43332</v>
      </c>
      <c r="E13" s="8">
        <f>ROUND(IF(I17="YES",D13*18%,D13*9%),0)</f>
        <v>7800</v>
      </c>
      <c r="F13" s="5">
        <f t="shared" si="4"/>
        <v>8000</v>
      </c>
      <c r="G13" s="5">
        <f t="shared" si="2"/>
        <v>3666.8</v>
      </c>
      <c r="H13" s="5"/>
      <c r="I13" s="8">
        <f>ROUND(IF(I17="YES",D13*50%,D13*40%),0)</f>
        <v>21666</v>
      </c>
    </row>
    <row r="14" ht="27.75" customHeight="1">
      <c r="A14" s="9" t="s">
        <v>20</v>
      </c>
      <c r="B14" s="9">
        <f t="shared" ref="B14:D14" si="9">SUM(B2:B13)</f>
        <v>374100</v>
      </c>
      <c r="C14" s="9">
        <f t="shared" si="9"/>
        <v>144346</v>
      </c>
      <c r="D14" s="10">
        <f t="shared" si="9"/>
        <v>542252</v>
      </c>
      <c r="E14" s="10">
        <f>ROUND(IF(I17="YES",D14*18%,D14*9%),0)</f>
        <v>97605</v>
      </c>
      <c r="F14" s="10">
        <f t="shared" ref="F14:G14" si="10">SUM(F2:F13)</f>
        <v>96000</v>
      </c>
      <c r="G14" s="10">
        <f t="shared" si="10"/>
        <v>41774.8</v>
      </c>
      <c r="H14" s="9"/>
      <c r="I14" s="10">
        <f>ROUND(IF(I17="YES",D14*50%,D14*40%),0)</f>
        <v>271126</v>
      </c>
      <c r="J14" s="11"/>
    </row>
    <row r="15" ht="14.25" hidden="1" customHeight="1"/>
    <row r="16" ht="14.25" customHeight="1">
      <c r="A16" s="12" t="s">
        <v>21</v>
      </c>
      <c r="B16" s="13"/>
      <c r="C16" s="13"/>
      <c r="D16" s="13"/>
      <c r="E16" s="13"/>
      <c r="F16" s="13"/>
      <c r="G16" s="13"/>
      <c r="H16" s="13"/>
      <c r="I16" s="14"/>
    </row>
    <row r="17" ht="45.0" customHeight="1">
      <c r="A17" s="15" t="s">
        <v>22</v>
      </c>
      <c r="B17" s="13"/>
      <c r="C17" s="13"/>
      <c r="D17" s="13"/>
      <c r="E17" s="13"/>
      <c r="F17" s="13"/>
      <c r="G17" s="14"/>
      <c r="H17" s="16"/>
      <c r="I17" s="17" t="s">
        <v>23</v>
      </c>
    </row>
    <row r="18" ht="39.0" customHeight="1">
      <c r="A18" s="18" t="s">
        <v>24</v>
      </c>
      <c r="B18" s="13"/>
      <c r="C18" s="13"/>
      <c r="D18" s="14"/>
      <c r="E18" s="19">
        <f>E14</f>
        <v>97605</v>
      </c>
      <c r="F18" s="13"/>
      <c r="G18" s="13"/>
      <c r="H18" s="13"/>
      <c r="I18" s="14"/>
    </row>
    <row r="19" ht="14.25" hidden="1" customHeight="1">
      <c r="A19" s="20"/>
      <c r="B19" s="13"/>
      <c r="C19" s="13"/>
      <c r="D19" s="14"/>
      <c r="E19" s="21"/>
      <c r="F19" s="13"/>
      <c r="G19" s="13"/>
      <c r="H19" s="13"/>
      <c r="I19" s="14"/>
    </row>
    <row r="20" ht="14.25" customHeight="1">
      <c r="A20" s="22" t="s">
        <v>25</v>
      </c>
      <c r="B20" s="13"/>
      <c r="C20" s="13"/>
      <c r="D20" s="14"/>
      <c r="E20" s="19">
        <f>ROUND(F14-(D14*10%),)</f>
        <v>41775</v>
      </c>
      <c r="F20" s="13"/>
      <c r="G20" s="13"/>
      <c r="H20" s="13"/>
      <c r="I20" s="14"/>
    </row>
    <row r="21" ht="14.25" hidden="1" customHeight="1">
      <c r="A21" s="20"/>
      <c r="B21" s="13"/>
      <c r="C21" s="13"/>
      <c r="D21" s="14"/>
      <c r="E21" s="21"/>
      <c r="F21" s="13"/>
      <c r="G21" s="13"/>
      <c r="H21" s="13"/>
      <c r="I21" s="14"/>
    </row>
    <row r="22" ht="14.25" customHeight="1">
      <c r="A22" s="23" t="str">
        <f>IF(I17="YES","3. 50% OF BSAIC +DA (SALARY)","3. 40% OF BSAIC +DA (SALARY)")</f>
        <v>3. 50% OF BSAIC +DA (SALARY)</v>
      </c>
      <c r="B22" s="13"/>
      <c r="C22" s="13"/>
      <c r="D22" s="14"/>
      <c r="E22" s="24">
        <f>ROUND(IF(I17="YES",D14*50%,D14*40%),0)</f>
        <v>271126</v>
      </c>
      <c r="F22" s="13"/>
      <c r="G22" s="13"/>
      <c r="H22" s="13"/>
      <c r="I22" s="14"/>
    </row>
    <row r="23" ht="14.25" hidden="1" customHeight="1">
      <c r="E23" s="25"/>
      <c r="F23" s="25"/>
      <c r="G23" s="25"/>
      <c r="H23" s="25"/>
      <c r="I23" s="25"/>
    </row>
    <row r="24" ht="14.25" customHeight="1">
      <c r="A24" s="26" t="s">
        <v>26</v>
      </c>
      <c r="B24" s="13"/>
      <c r="C24" s="13"/>
      <c r="D24" s="14"/>
      <c r="E24" s="27">
        <f>MIN(E18,E20,E22)</f>
        <v>41775</v>
      </c>
      <c r="F24" s="13"/>
      <c r="G24" s="13"/>
      <c r="H24" s="13"/>
      <c r="I24" s="14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14">
    <mergeCell ref="A20:D20"/>
    <mergeCell ref="A21:D21"/>
    <mergeCell ref="A22:D22"/>
    <mergeCell ref="A24:D24"/>
    <mergeCell ref="E21:I21"/>
    <mergeCell ref="E22:I22"/>
    <mergeCell ref="E24:I24"/>
    <mergeCell ref="A17:G17"/>
    <mergeCell ref="A18:D18"/>
    <mergeCell ref="A19:D19"/>
    <mergeCell ref="A16:I16"/>
    <mergeCell ref="E18:I18"/>
    <mergeCell ref="E19:I19"/>
    <mergeCell ref="E20:I20"/>
  </mergeCells>
  <dataValidations>
    <dataValidation type="list" allowBlank="1" showErrorMessage="1" sqref="I17">
      <formula1>"YES,NO"</formula1>
    </dataValidation>
  </dataValidation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ALOKJOBNER</dc:creator>
</cp:coreProperties>
</file>