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8010"/>
  </bookViews>
  <sheets>
    <sheet name="Paymanager" sheetId="1" r:id="rId1"/>
    <sheet name="Pri Paymanager (PD)" sheetId="2" r:id="rId2"/>
  </sheets>
  <definedNames>
    <definedName name="_xlnm.Print_Area" localSheetId="0">Paymanager!$A$3:$AL$49</definedName>
    <definedName name="_xlnm.Print_Area" localSheetId="1">'Pri Paymanager (PD)'!$A$3:$AQ$49</definedName>
  </definedNames>
  <calcPr calcId="125725"/>
</workbook>
</file>

<file path=xl/calcChain.xml><?xml version="1.0" encoding="utf-8"?>
<calcChain xmlns="http://schemas.openxmlformats.org/spreadsheetml/2006/main">
  <c r="AK46" i="2" a="1"/>
  <c r="AK46" s="1"/>
  <c r="AK45" a="1"/>
  <c r="AK45" s="1"/>
  <c r="AK44" a="1"/>
  <c r="AK44" s="1"/>
  <c r="AK43" a="1"/>
  <c r="AK43" s="1"/>
  <c r="AK42" a="1"/>
  <c r="AK42" s="1"/>
  <c r="AK41" a="1"/>
  <c r="AK41" s="1"/>
  <c r="AK40" a="1"/>
  <c r="AK40" s="1"/>
  <c r="AK39" a="1"/>
  <c r="AK39" s="1"/>
  <c r="AK38" a="1"/>
  <c r="AK38" s="1"/>
  <c r="AK37" a="1"/>
  <c r="AK37" s="1"/>
  <c r="AK36" a="1"/>
  <c r="AK36" s="1"/>
  <c r="AK35" a="1"/>
  <c r="AK35" s="1"/>
  <c r="AK34" a="1"/>
  <c r="AK34" s="1"/>
  <c r="AK33" a="1"/>
  <c r="AK33" s="1"/>
  <c r="AK32" a="1"/>
  <c r="AK32" s="1"/>
  <c r="AK31" a="1"/>
  <c r="AK31" s="1"/>
  <c r="AK30" a="1"/>
  <c r="AK30" s="1"/>
  <c r="AK29" a="1"/>
  <c r="AK29" s="1"/>
  <c r="AK28" a="1"/>
  <c r="AK28" s="1"/>
  <c r="AK27" a="1"/>
  <c r="AK27" s="1"/>
  <c r="AK26" a="1"/>
  <c r="AK26" s="1"/>
  <c r="AK25" a="1"/>
  <c r="AK25" s="1"/>
  <c r="AK24" a="1"/>
  <c r="AK24" s="1"/>
  <c r="AK23" a="1"/>
  <c r="AK23" s="1"/>
  <c r="AK22" a="1"/>
  <c r="AK22"/>
  <c r="AL46" a="1"/>
  <c r="AL45" a="1"/>
  <c r="AL44" a="1"/>
  <c r="AL43" a="1"/>
  <c r="AL42" a="1"/>
  <c r="AL41" a="1"/>
  <c r="AL40" a="1"/>
  <c r="AL39" a="1"/>
  <c r="AL38" a="1"/>
  <c r="AL37" a="1"/>
  <c r="AL36" a="1"/>
  <c r="AL35" a="1"/>
  <c r="AL34" a="1"/>
  <c r="AL33" a="1"/>
  <c r="AL32" a="1"/>
  <c r="AL31" a="1"/>
  <c r="AL30" a="1"/>
  <c r="AL29" a="1"/>
  <c r="AL28" a="1"/>
  <c r="AL27" a="1"/>
  <c r="AL26" a="1"/>
  <c r="AL25" a="1"/>
  <c r="AL24" a="1"/>
  <c r="AL23" a="1"/>
  <c r="AL22" a="1"/>
  <c r="AL22" s="1"/>
  <c r="AF46" i="1" a="1"/>
  <c r="AF46" s="1"/>
  <c r="AG46" s="1" a="1"/>
  <c r="AG46" s="1"/>
  <c r="AF45" a="1"/>
  <c r="AF45" s="1"/>
  <c r="AG45" s="1" a="1"/>
  <c r="AG45" s="1"/>
  <c r="AF44" a="1"/>
  <c r="AF44" s="1"/>
  <c r="AG44" s="1" a="1"/>
  <c r="AG44" s="1"/>
  <c r="AF43" a="1"/>
  <c r="AF43" s="1"/>
  <c r="AG43" s="1" a="1"/>
  <c r="AG43" s="1"/>
  <c r="AF42" a="1"/>
  <c r="AF42" s="1"/>
  <c r="AG42" s="1" a="1"/>
  <c r="AG42" s="1"/>
  <c r="AF41" a="1"/>
  <c r="AF41" s="1"/>
  <c r="AG41" s="1" a="1"/>
  <c r="AG41" s="1"/>
  <c r="AF40" a="1"/>
  <c r="AF40" s="1"/>
  <c r="AG40" s="1" a="1"/>
  <c r="AG40" s="1"/>
  <c r="AF39" a="1"/>
  <c r="AF39" s="1"/>
  <c r="AG39" s="1" a="1"/>
  <c r="AG39" s="1"/>
  <c r="AF38" a="1"/>
  <c r="AF38" s="1"/>
  <c r="AG38" s="1" a="1"/>
  <c r="AG38" s="1"/>
  <c r="AF37" a="1"/>
  <c r="AF37" s="1"/>
  <c r="AG37" s="1" a="1"/>
  <c r="AG37" s="1"/>
  <c r="AF36" a="1"/>
  <c r="AF36" s="1"/>
  <c r="AG36" s="1" a="1"/>
  <c r="AG36" s="1"/>
  <c r="AF35" a="1"/>
  <c r="AF35" s="1"/>
  <c r="AG35" s="1" a="1"/>
  <c r="AG35" s="1"/>
  <c r="AF34" a="1"/>
  <c r="AF34" s="1"/>
  <c r="AG34" s="1" a="1"/>
  <c r="AG34" s="1"/>
  <c r="AF33" a="1"/>
  <c r="AF33" s="1"/>
  <c r="AG33" s="1" a="1"/>
  <c r="AG33" s="1"/>
  <c r="AF32" a="1"/>
  <c r="AF32" s="1"/>
  <c r="AG32" s="1" a="1"/>
  <c r="AG32" s="1"/>
  <c r="AF31" a="1"/>
  <c r="AF31" s="1"/>
  <c r="AG31" s="1" a="1"/>
  <c r="AG31" s="1"/>
  <c r="AF30" a="1"/>
  <c r="AF30" s="1"/>
  <c r="AG30" s="1" a="1"/>
  <c r="AG30" s="1"/>
  <c r="AF29" a="1"/>
  <c r="AF29" s="1"/>
  <c r="AG29" s="1" a="1"/>
  <c r="AG29" s="1"/>
  <c r="AF28" a="1"/>
  <c r="AF28" s="1"/>
  <c r="AG28" s="1" a="1"/>
  <c r="AG28" s="1"/>
  <c r="AF27" a="1"/>
  <c r="AF27" s="1"/>
  <c r="AG27" s="1" a="1"/>
  <c r="AG27" s="1"/>
  <c r="AF26" a="1"/>
  <c r="AF26" s="1"/>
  <c r="AG26" s="1" a="1"/>
  <c r="AG26" s="1"/>
  <c r="AF25" a="1"/>
  <c r="AF25" s="1"/>
  <c r="AG25" s="1" a="1"/>
  <c r="AG25" s="1"/>
  <c r="AF24" a="1"/>
  <c r="AF24" s="1"/>
  <c r="AG24" s="1" a="1"/>
  <c r="AG24" s="1"/>
  <c r="AF23" a="1"/>
  <c r="AF23" s="1"/>
  <c r="AG23" s="1" a="1"/>
  <c r="AG23" s="1"/>
  <c r="AG22" a="1"/>
  <c r="AG22" s="1"/>
  <c r="AF22" a="1"/>
  <c r="AF22" s="1"/>
  <c r="AP46" i="2" a="1"/>
  <c r="AP45" a="1"/>
  <c r="AP44" a="1"/>
  <c r="AP43" a="1"/>
  <c r="AP42" a="1"/>
  <c r="AP41" a="1"/>
  <c r="AP40" a="1"/>
  <c r="AP39" a="1"/>
  <c r="AP38" a="1"/>
  <c r="AP37" a="1"/>
  <c r="AP36" a="1"/>
  <c r="AP35" a="1"/>
  <c r="AP34" a="1"/>
  <c r="AP33" a="1"/>
  <c r="AP32" a="1"/>
  <c r="AP31" a="1"/>
  <c r="AP30" a="1"/>
  <c r="AP29" a="1"/>
  <c r="AP28" a="1"/>
  <c r="AP27" a="1"/>
  <c r="AP26" a="1"/>
  <c r="AP25" a="1"/>
  <c r="AP24" a="1"/>
  <c r="AP23" a="1"/>
  <c r="AP22" a="1"/>
  <c r="AF46" a="1"/>
  <c r="AF46" s="1"/>
  <c r="AE46" a="1"/>
  <c r="AE46" s="1"/>
  <c r="AC46" a="1"/>
  <c r="AC46" s="1"/>
  <c r="AD46" s="1" a="1"/>
  <c r="AD46" s="1"/>
  <c r="AB46" a="1"/>
  <c r="AB46" s="1"/>
  <c r="AF45" a="1"/>
  <c r="AF45" s="1"/>
  <c r="AG45" s="1" a="1"/>
  <c r="AG45" s="1"/>
  <c r="AE45" a="1"/>
  <c r="AE45" s="1"/>
  <c r="AC45" a="1"/>
  <c r="AC45" s="1"/>
  <c r="AD45" s="1" a="1"/>
  <c r="AD45" s="1"/>
  <c r="AB45" a="1"/>
  <c r="AB45" s="1"/>
  <c r="AF44" a="1"/>
  <c r="AF44" s="1"/>
  <c r="AG44" s="1" a="1"/>
  <c r="AG44" s="1"/>
  <c r="AE44" a="1"/>
  <c r="AE44" s="1"/>
  <c r="AC44" a="1"/>
  <c r="AC44" s="1"/>
  <c r="AD44" s="1" a="1"/>
  <c r="AD44" s="1"/>
  <c r="AB44" a="1"/>
  <c r="AB44" s="1"/>
  <c r="AF43" a="1"/>
  <c r="AF43" s="1"/>
  <c r="AG43" s="1" a="1"/>
  <c r="AG43" s="1"/>
  <c r="AE43" a="1"/>
  <c r="AE43" s="1"/>
  <c r="AC43" a="1"/>
  <c r="AC43" s="1"/>
  <c r="AD43" s="1" a="1"/>
  <c r="AD43" s="1"/>
  <c r="AB43" a="1"/>
  <c r="AB43" s="1"/>
  <c r="AF42" a="1"/>
  <c r="AF42" s="1"/>
  <c r="AG42" s="1" a="1"/>
  <c r="AG42" s="1"/>
  <c r="AE42" a="1"/>
  <c r="AE42" s="1"/>
  <c r="AC42" a="1"/>
  <c r="AC42" s="1"/>
  <c r="AD42" s="1" a="1"/>
  <c r="AD42" s="1"/>
  <c r="AB42" a="1"/>
  <c r="AB42" s="1"/>
  <c r="AF41" a="1"/>
  <c r="AF41" s="1"/>
  <c r="AG41" s="1" a="1"/>
  <c r="AG41" s="1"/>
  <c r="AE41" a="1"/>
  <c r="AE41" s="1"/>
  <c r="AC41" a="1"/>
  <c r="AC41" s="1"/>
  <c r="AD41" s="1" a="1"/>
  <c r="AD41" s="1"/>
  <c r="AB41" a="1"/>
  <c r="AB41" s="1"/>
  <c r="AF40" a="1"/>
  <c r="AF40" s="1"/>
  <c r="AG40" s="1" a="1"/>
  <c r="AG40" s="1"/>
  <c r="AE40" a="1"/>
  <c r="AE40" s="1"/>
  <c r="AC40" a="1"/>
  <c r="AC40" s="1"/>
  <c r="AD40" s="1" a="1"/>
  <c r="AD40" s="1"/>
  <c r="AB40" a="1"/>
  <c r="AB40" s="1"/>
  <c r="AF39" a="1"/>
  <c r="AF39" s="1"/>
  <c r="AG39" s="1" a="1"/>
  <c r="AG39" s="1"/>
  <c r="AE39" a="1"/>
  <c r="AE39" s="1"/>
  <c r="AC39" a="1"/>
  <c r="AC39" s="1"/>
  <c r="AD39" s="1" a="1"/>
  <c r="AD39" s="1"/>
  <c r="AB39" a="1"/>
  <c r="AB39" s="1"/>
  <c r="AF38" a="1"/>
  <c r="AF38" s="1"/>
  <c r="AG38" s="1" a="1"/>
  <c r="AG38" s="1"/>
  <c r="AE38" a="1"/>
  <c r="AE38" s="1"/>
  <c r="AC38" a="1"/>
  <c r="AC38" s="1"/>
  <c r="AD38" s="1" a="1"/>
  <c r="AD38" s="1"/>
  <c r="AB38" a="1"/>
  <c r="AB38" s="1"/>
  <c r="AF37" a="1"/>
  <c r="AF37" s="1"/>
  <c r="AG37" s="1" a="1"/>
  <c r="AG37" s="1"/>
  <c r="AE37" a="1"/>
  <c r="AE37" s="1"/>
  <c r="AC37" a="1"/>
  <c r="AC37" s="1"/>
  <c r="AD37" s="1" a="1"/>
  <c r="AD37" s="1"/>
  <c r="AB37" a="1"/>
  <c r="AB37" s="1"/>
  <c r="AF36" a="1"/>
  <c r="AF36" s="1"/>
  <c r="AG36" s="1" a="1"/>
  <c r="AG36" s="1"/>
  <c r="AE36" a="1"/>
  <c r="AE36" s="1"/>
  <c r="AC36" a="1"/>
  <c r="AC36" s="1"/>
  <c r="AD36" s="1" a="1"/>
  <c r="AD36" s="1"/>
  <c r="AB36" a="1"/>
  <c r="AB36" s="1"/>
  <c r="AF35" a="1"/>
  <c r="AF35" s="1"/>
  <c r="AG35" s="1" a="1"/>
  <c r="AG35" s="1"/>
  <c r="AE35" a="1"/>
  <c r="AE35" s="1"/>
  <c r="AC35" a="1"/>
  <c r="AC35" s="1"/>
  <c r="AD35" s="1" a="1"/>
  <c r="AD35" s="1"/>
  <c r="AB35" a="1"/>
  <c r="AB35" s="1"/>
  <c r="AF34" a="1"/>
  <c r="AF34" s="1"/>
  <c r="AG34" s="1" a="1"/>
  <c r="AG34" s="1"/>
  <c r="AE34" a="1"/>
  <c r="AE34" s="1"/>
  <c r="AC34" a="1"/>
  <c r="AC34" s="1"/>
  <c r="AD34" s="1" a="1"/>
  <c r="AD34" s="1"/>
  <c r="AB34" a="1"/>
  <c r="AB34" s="1"/>
  <c r="AF33" a="1"/>
  <c r="AF33" s="1"/>
  <c r="AG33" s="1" a="1"/>
  <c r="AG33" s="1"/>
  <c r="AE33" a="1"/>
  <c r="AE33" s="1"/>
  <c r="AC33" a="1"/>
  <c r="AC33" s="1"/>
  <c r="AD33" s="1" a="1"/>
  <c r="AD33" s="1"/>
  <c r="AB33" a="1"/>
  <c r="AB33" s="1"/>
  <c r="AF32" a="1"/>
  <c r="AF32" s="1"/>
  <c r="AG32" s="1" a="1"/>
  <c r="AG32" s="1"/>
  <c r="AE32" a="1"/>
  <c r="AE32" s="1"/>
  <c r="AC32" a="1"/>
  <c r="AC32" s="1"/>
  <c r="AD32" s="1" a="1"/>
  <c r="AD32" s="1"/>
  <c r="AB32" a="1"/>
  <c r="AB32" s="1"/>
  <c r="AF31" a="1"/>
  <c r="AF31" s="1"/>
  <c r="AG31" s="1" a="1"/>
  <c r="AG31" s="1"/>
  <c r="AE31" a="1"/>
  <c r="AE31" s="1"/>
  <c r="AC31" a="1"/>
  <c r="AC31" s="1"/>
  <c r="AD31" s="1" a="1"/>
  <c r="AD31" s="1"/>
  <c r="AB31" a="1"/>
  <c r="AB31" s="1"/>
  <c r="AF30" a="1"/>
  <c r="AF30" s="1"/>
  <c r="AG30" s="1" a="1"/>
  <c r="AG30" s="1"/>
  <c r="AE30" a="1"/>
  <c r="AE30" s="1"/>
  <c r="AC30" a="1"/>
  <c r="AC30" s="1"/>
  <c r="AD30" s="1" a="1"/>
  <c r="AD30" s="1"/>
  <c r="AB30" a="1"/>
  <c r="AB30" s="1"/>
  <c r="AF29" a="1"/>
  <c r="AF29" s="1"/>
  <c r="AG29" s="1" a="1"/>
  <c r="AG29" s="1"/>
  <c r="AE29" a="1"/>
  <c r="AE29" s="1"/>
  <c r="AC29" a="1"/>
  <c r="AC29" s="1"/>
  <c r="AD29" s="1" a="1"/>
  <c r="AD29" s="1"/>
  <c r="AB29" a="1"/>
  <c r="AB29" s="1"/>
  <c r="AF28" a="1"/>
  <c r="AF28" s="1"/>
  <c r="AG28" s="1" a="1"/>
  <c r="AG28" s="1"/>
  <c r="AE28" a="1"/>
  <c r="AE28" s="1"/>
  <c r="AC28" a="1"/>
  <c r="AC28" s="1"/>
  <c r="AD28" s="1" a="1"/>
  <c r="AD28" s="1"/>
  <c r="AB28" a="1"/>
  <c r="AB28" s="1"/>
  <c r="AF27" a="1"/>
  <c r="AF27" s="1"/>
  <c r="AG27" s="1" a="1"/>
  <c r="AG27" s="1"/>
  <c r="AE27" a="1"/>
  <c r="AE27" s="1"/>
  <c r="AC27" a="1"/>
  <c r="AC27" s="1"/>
  <c r="AD27" s="1" a="1"/>
  <c r="AD27" s="1"/>
  <c r="AB27" a="1"/>
  <c r="AB27" s="1"/>
  <c r="AF26" a="1"/>
  <c r="AF26" s="1"/>
  <c r="AG26" s="1" a="1"/>
  <c r="AG26" s="1"/>
  <c r="AE26" a="1"/>
  <c r="AE26" s="1"/>
  <c r="AC26" a="1"/>
  <c r="AC26" s="1"/>
  <c r="AD26" s="1" a="1"/>
  <c r="AD26" s="1"/>
  <c r="AB26" a="1"/>
  <c r="AB26" s="1"/>
  <c r="AF25" a="1"/>
  <c r="AF25" s="1"/>
  <c r="AG25" s="1" a="1"/>
  <c r="AG25" s="1"/>
  <c r="AE25" a="1"/>
  <c r="AE25" s="1"/>
  <c r="AC25" a="1"/>
  <c r="AC25" s="1"/>
  <c r="AD25" s="1" a="1"/>
  <c r="AD25" s="1"/>
  <c r="AB25" a="1"/>
  <c r="AB25" s="1"/>
  <c r="AF24" a="1"/>
  <c r="AF24" s="1"/>
  <c r="AG24" s="1" a="1"/>
  <c r="AG24" s="1"/>
  <c r="AE24" a="1"/>
  <c r="AE24" s="1"/>
  <c r="AC24" a="1"/>
  <c r="AC24" s="1"/>
  <c r="AD24" s="1" a="1"/>
  <c r="AD24" s="1"/>
  <c r="AB24" a="1"/>
  <c r="AB24" s="1"/>
  <c r="AF23" a="1"/>
  <c r="AF23" s="1"/>
  <c r="AG23" s="1" a="1"/>
  <c r="AG23" s="1"/>
  <c r="AE23" a="1"/>
  <c r="AE23" s="1"/>
  <c r="AC23" a="1"/>
  <c r="AC23" s="1"/>
  <c r="AD23" s="1" a="1"/>
  <c r="AD23" s="1"/>
  <c r="AB23" a="1"/>
  <c r="AB23" s="1"/>
  <c r="AF22" a="1"/>
  <c r="AF22" s="1"/>
  <c r="AE22" a="1"/>
  <c r="AE22" s="1"/>
  <c r="U46" a="1"/>
  <c r="U46" s="1"/>
  <c r="U45" a="1"/>
  <c r="U45" s="1"/>
  <c r="U44" a="1"/>
  <c r="U44" s="1"/>
  <c r="U43" a="1"/>
  <c r="U43" s="1"/>
  <c r="U42" a="1"/>
  <c r="U42" s="1"/>
  <c r="U41" a="1"/>
  <c r="U41" s="1"/>
  <c r="U40" a="1"/>
  <c r="U40" s="1"/>
  <c r="U39" a="1"/>
  <c r="U39" s="1"/>
  <c r="U38" a="1"/>
  <c r="U38" s="1"/>
  <c r="U37" a="1"/>
  <c r="U37" s="1"/>
  <c r="U36" a="1"/>
  <c r="U36" s="1"/>
  <c r="U35" a="1"/>
  <c r="U35" s="1"/>
  <c r="U34" a="1"/>
  <c r="U34" s="1"/>
  <c r="U33" a="1"/>
  <c r="U33" s="1"/>
  <c r="U32" a="1"/>
  <c r="U32" s="1"/>
  <c r="U31" a="1"/>
  <c r="U31" s="1"/>
  <c r="U30" a="1"/>
  <c r="U30" s="1"/>
  <c r="U29" a="1"/>
  <c r="U29" s="1"/>
  <c r="U28" a="1"/>
  <c r="U28" s="1"/>
  <c r="U27" a="1"/>
  <c r="U27" s="1"/>
  <c r="U26" a="1"/>
  <c r="U26" s="1"/>
  <c r="U25" a="1"/>
  <c r="U25" s="1"/>
  <c r="U24" a="1"/>
  <c r="U24" s="1"/>
  <c r="U23" a="1"/>
  <c r="U23" s="1"/>
  <c r="N46" a="1"/>
  <c r="N46" s="1"/>
  <c r="N45" a="1"/>
  <c r="N45" s="1"/>
  <c r="N44" a="1"/>
  <c r="N44" s="1"/>
  <c r="N43" a="1"/>
  <c r="N43" s="1"/>
  <c r="N42" a="1"/>
  <c r="N42" s="1"/>
  <c r="N41" a="1"/>
  <c r="N41" s="1"/>
  <c r="N40" a="1"/>
  <c r="N40" s="1"/>
  <c r="N39" a="1"/>
  <c r="N39" s="1"/>
  <c r="N38" a="1"/>
  <c r="N38" s="1"/>
  <c r="N37" a="1"/>
  <c r="N37" s="1"/>
  <c r="N36" a="1"/>
  <c r="N36" s="1"/>
  <c r="N35" a="1"/>
  <c r="N35" s="1"/>
  <c r="N34" a="1"/>
  <c r="N34" s="1"/>
  <c r="N33" a="1"/>
  <c r="N33" s="1"/>
  <c r="N32" a="1"/>
  <c r="N32" s="1"/>
  <c r="N31" a="1"/>
  <c r="N31" s="1"/>
  <c r="N30" a="1"/>
  <c r="N30" s="1"/>
  <c r="N29" a="1"/>
  <c r="N29" s="1"/>
  <c r="N28" a="1"/>
  <c r="N28" s="1"/>
  <c r="N27" a="1"/>
  <c r="N27" s="1"/>
  <c r="N26" a="1"/>
  <c r="N26" s="1"/>
  <c r="N25" a="1"/>
  <c r="N25" s="1"/>
  <c r="N24" a="1"/>
  <c r="N24" s="1"/>
  <c r="N23" a="1"/>
  <c r="N23" s="1"/>
  <c r="U22" a="1"/>
  <c r="U22" s="1"/>
  <c r="T46" a="1"/>
  <c r="T46" s="1"/>
  <c r="T45" a="1"/>
  <c r="T45" s="1"/>
  <c r="T44" a="1"/>
  <c r="T44" s="1"/>
  <c r="T43" a="1"/>
  <c r="T43" s="1"/>
  <c r="T42" a="1"/>
  <c r="T42" s="1"/>
  <c r="T41" a="1"/>
  <c r="T41" s="1"/>
  <c r="T40" a="1"/>
  <c r="T40" s="1"/>
  <c r="T39" a="1"/>
  <c r="T39" s="1"/>
  <c r="T38" a="1"/>
  <c r="T38" s="1"/>
  <c r="T37" a="1"/>
  <c r="T37" s="1"/>
  <c r="T36" a="1"/>
  <c r="T36" s="1"/>
  <c r="T35" a="1"/>
  <c r="T35" s="1"/>
  <c r="T34" a="1"/>
  <c r="T34" s="1"/>
  <c r="T33" a="1"/>
  <c r="T33" s="1"/>
  <c r="T32" a="1"/>
  <c r="T32" s="1"/>
  <c r="T31" a="1"/>
  <c r="T31" s="1"/>
  <c r="T30" a="1"/>
  <c r="T30" s="1"/>
  <c r="T29" a="1"/>
  <c r="T29" s="1"/>
  <c r="T28" a="1"/>
  <c r="T28" s="1"/>
  <c r="T27" a="1"/>
  <c r="T27" s="1"/>
  <c r="T26" a="1"/>
  <c r="T26" s="1"/>
  <c r="T25" a="1"/>
  <c r="T25" s="1"/>
  <c r="T24" a="1"/>
  <c r="T24" s="1"/>
  <c r="T23" a="1"/>
  <c r="T23" s="1"/>
  <c r="T22" a="1"/>
  <c r="T22" s="1"/>
  <c r="N22" a="1"/>
  <c r="N22" s="1"/>
  <c r="M46" a="1"/>
  <c r="M46" s="1"/>
  <c r="M45" a="1"/>
  <c r="M45" s="1"/>
  <c r="M44" a="1"/>
  <c r="M44" s="1"/>
  <c r="M43" a="1"/>
  <c r="M43" s="1"/>
  <c r="M42" a="1"/>
  <c r="M42" s="1"/>
  <c r="M41" a="1"/>
  <c r="M41" s="1"/>
  <c r="M40" a="1"/>
  <c r="M40" s="1"/>
  <c r="M39" a="1"/>
  <c r="M39" s="1"/>
  <c r="M38" a="1"/>
  <c r="M38" s="1"/>
  <c r="M37" a="1"/>
  <c r="M37" s="1"/>
  <c r="M36" a="1"/>
  <c r="M36" s="1"/>
  <c r="M35" a="1"/>
  <c r="M35" s="1"/>
  <c r="M34" a="1"/>
  <c r="M34" s="1"/>
  <c r="M33" a="1"/>
  <c r="M33" s="1"/>
  <c r="M32" a="1"/>
  <c r="M32" s="1"/>
  <c r="M31" a="1"/>
  <c r="M31" s="1"/>
  <c r="M30" a="1"/>
  <c r="M30" s="1"/>
  <c r="M29" a="1"/>
  <c r="M29" s="1"/>
  <c r="M28" a="1"/>
  <c r="M28" s="1"/>
  <c r="M27" a="1"/>
  <c r="M27" s="1"/>
  <c r="M26" a="1"/>
  <c r="M26" s="1"/>
  <c r="M25" a="1"/>
  <c r="M25" s="1"/>
  <c r="M24" a="1"/>
  <c r="M24" s="1"/>
  <c r="M23" a="1"/>
  <c r="M23" s="1"/>
  <c r="M22" a="1"/>
  <c r="M22" s="1"/>
  <c r="AB22" a="1"/>
  <c r="AB22" s="1"/>
  <c r="AG22" a="1"/>
  <c r="AM46" a="1"/>
  <c r="AJ46" a="1"/>
  <c r="AJ46" s="1"/>
  <c r="Z46" a="1"/>
  <c r="Z46" s="1"/>
  <c r="Y46" a="1"/>
  <c r="Y46" s="1"/>
  <c r="V46" a="1"/>
  <c r="V46" s="1"/>
  <c r="P46"/>
  <c r="O46"/>
  <c r="J46"/>
  <c r="I46"/>
  <c r="W46" s="1" a="1"/>
  <c r="W46" s="1"/>
  <c r="AM45" a="1"/>
  <c r="AJ45" a="1"/>
  <c r="AJ45" s="1"/>
  <c r="Z45" a="1"/>
  <c r="Z45" s="1"/>
  <c r="Y45" a="1"/>
  <c r="Y45" s="1"/>
  <c r="V45" a="1"/>
  <c r="V45" s="1"/>
  <c r="P45"/>
  <c r="W45" s="1" a="1"/>
  <c r="W45" s="1"/>
  <c r="O45"/>
  <c r="J45"/>
  <c r="I45"/>
  <c r="AM44" a="1"/>
  <c r="AJ44"/>
  <c r="AJ44" a="1"/>
  <c r="Z44" a="1"/>
  <c r="Z44" s="1"/>
  <c r="Y44" a="1"/>
  <c r="Y44" s="1"/>
  <c r="V44" a="1"/>
  <c r="V44" s="1"/>
  <c r="P44"/>
  <c r="O44"/>
  <c r="J44"/>
  <c r="I44"/>
  <c r="W44" s="1" a="1"/>
  <c r="W44" s="1"/>
  <c r="AM43" a="1"/>
  <c r="AJ43" a="1"/>
  <c r="AJ43" s="1"/>
  <c r="Z43" a="1"/>
  <c r="Z43" s="1"/>
  <c r="Y43" a="1"/>
  <c r="Y43" s="1"/>
  <c r="V43" a="1"/>
  <c r="V43" s="1"/>
  <c r="P43"/>
  <c r="W43" s="1" a="1"/>
  <c r="W43" s="1"/>
  <c r="O43"/>
  <c r="J43"/>
  <c r="I43"/>
  <c r="AM42" a="1"/>
  <c r="AJ42"/>
  <c r="AJ42" a="1"/>
  <c r="Z42" a="1"/>
  <c r="Z42" s="1"/>
  <c r="Y42" a="1"/>
  <c r="Y42" s="1"/>
  <c r="V42" a="1"/>
  <c r="V42" s="1"/>
  <c r="P42"/>
  <c r="O42"/>
  <c r="J42"/>
  <c r="I42"/>
  <c r="W42" s="1" a="1"/>
  <c r="W42" s="1"/>
  <c r="AM41" a="1"/>
  <c r="AJ41" a="1"/>
  <c r="AJ41" s="1"/>
  <c r="Z41" a="1"/>
  <c r="Z41" s="1"/>
  <c r="Y41" a="1"/>
  <c r="Y41" s="1"/>
  <c r="V41" a="1"/>
  <c r="V41" s="1"/>
  <c r="P41"/>
  <c r="W41" s="1" a="1"/>
  <c r="W41" s="1"/>
  <c r="O41"/>
  <c r="J41"/>
  <c r="I41"/>
  <c r="AM40" a="1"/>
  <c r="AJ40"/>
  <c r="AJ40" a="1"/>
  <c r="Z40" a="1"/>
  <c r="Z40" s="1"/>
  <c r="Y40" a="1"/>
  <c r="Y40" s="1"/>
  <c r="V40" a="1"/>
  <c r="V40" s="1"/>
  <c r="P40"/>
  <c r="O40"/>
  <c r="J40"/>
  <c r="I40"/>
  <c r="W40" s="1" a="1"/>
  <c r="W40" s="1"/>
  <c r="AM39" a="1"/>
  <c r="AJ39"/>
  <c r="AJ39" a="1"/>
  <c r="Z39" a="1"/>
  <c r="Z39" s="1"/>
  <c r="Y39" a="1"/>
  <c r="Y39" s="1"/>
  <c r="V39" a="1"/>
  <c r="V39" s="1"/>
  <c r="P39"/>
  <c r="W39" s="1" a="1"/>
  <c r="W39" s="1"/>
  <c r="O39"/>
  <c r="J39"/>
  <c r="I39"/>
  <c r="AM38" a="1"/>
  <c r="AJ38"/>
  <c r="AJ38" a="1"/>
  <c r="Z38" a="1"/>
  <c r="Z38" s="1"/>
  <c r="Y38" a="1"/>
  <c r="Y38" s="1"/>
  <c r="V38" a="1"/>
  <c r="V38" s="1"/>
  <c r="P38"/>
  <c r="O38"/>
  <c r="J38"/>
  <c r="I38"/>
  <c r="W38" s="1" a="1"/>
  <c r="W38" s="1"/>
  <c r="AM37" a="1"/>
  <c r="AJ37"/>
  <c r="AJ37" a="1"/>
  <c r="Z37" a="1"/>
  <c r="Z37" s="1"/>
  <c r="Y37" a="1"/>
  <c r="Y37" s="1"/>
  <c r="V37" a="1"/>
  <c r="V37" s="1"/>
  <c r="P37"/>
  <c r="W37" s="1" a="1"/>
  <c r="W37" s="1"/>
  <c r="O37"/>
  <c r="J37"/>
  <c r="I37"/>
  <c r="AM36" a="1"/>
  <c r="AJ36" a="1"/>
  <c r="AJ36" s="1"/>
  <c r="Z36" a="1"/>
  <c r="Z36" s="1"/>
  <c r="Y36" a="1"/>
  <c r="Y36" s="1"/>
  <c r="V36" a="1"/>
  <c r="V36" s="1"/>
  <c r="P36"/>
  <c r="W36" s="1" a="1"/>
  <c r="W36" s="1"/>
  <c r="O36"/>
  <c r="J36"/>
  <c r="I36"/>
  <c r="AM35" a="1"/>
  <c r="AJ35"/>
  <c r="AJ35" a="1"/>
  <c r="Z35" a="1"/>
  <c r="Z35" s="1"/>
  <c r="Y35" a="1"/>
  <c r="Y35" s="1"/>
  <c r="V35" a="1"/>
  <c r="V35" s="1"/>
  <c r="P35"/>
  <c r="O35"/>
  <c r="J35"/>
  <c r="I35"/>
  <c r="AM34" a="1"/>
  <c r="AJ34"/>
  <c r="AJ34" a="1"/>
  <c r="Z34" a="1"/>
  <c r="Z34" s="1"/>
  <c r="Y34" a="1"/>
  <c r="Y34" s="1"/>
  <c r="V34" a="1"/>
  <c r="V34" s="1"/>
  <c r="P34"/>
  <c r="O34"/>
  <c r="J34"/>
  <c r="I34"/>
  <c r="W34" s="1" a="1"/>
  <c r="W34" s="1"/>
  <c r="AM33" a="1"/>
  <c r="AJ33" a="1"/>
  <c r="AJ33" s="1"/>
  <c r="Z33" a="1"/>
  <c r="Z33" s="1"/>
  <c r="Y33" a="1"/>
  <c r="Y33" s="1"/>
  <c r="V33" a="1"/>
  <c r="V33" s="1"/>
  <c r="P33"/>
  <c r="W33" s="1" a="1"/>
  <c r="W33" s="1"/>
  <c r="O33"/>
  <c r="J33"/>
  <c r="I33"/>
  <c r="AM32" a="1"/>
  <c r="AJ32"/>
  <c r="AJ32" a="1"/>
  <c r="Z32" a="1"/>
  <c r="Z32" s="1"/>
  <c r="Y32" a="1"/>
  <c r="Y32" s="1"/>
  <c r="V32" a="1"/>
  <c r="V32" s="1"/>
  <c r="P32"/>
  <c r="O32"/>
  <c r="J32"/>
  <c r="I32"/>
  <c r="W32" s="1" a="1"/>
  <c r="W32" s="1"/>
  <c r="AM31" a="1"/>
  <c r="AJ31" a="1"/>
  <c r="AJ31" s="1"/>
  <c r="Z31" a="1"/>
  <c r="Z31" s="1"/>
  <c r="Y31" a="1"/>
  <c r="Y31" s="1"/>
  <c r="V31" a="1"/>
  <c r="V31" s="1"/>
  <c r="P31"/>
  <c r="O31"/>
  <c r="J31"/>
  <c r="I31"/>
  <c r="AM30" a="1"/>
  <c r="AJ30" a="1"/>
  <c r="AJ30" s="1"/>
  <c r="Z30" a="1"/>
  <c r="Z30" s="1"/>
  <c r="Y30" a="1"/>
  <c r="Y30" s="1"/>
  <c r="V30" a="1"/>
  <c r="V30" s="1"/>
  <c r="P30"/>
  <c r="W30" s="1" a="1"/>
  <c r="W30" s="1"/>
  <c r="O30"/>
  <c r="J30"/>
  <c r="I30"/>
  <c r="AM29" a="1"/>
  <c r="AJ29"/>
  <c r="AJ29" a="1"/>
  <c r="Z29" a="1"/>
  <c r="Z29" s="1"/>
  <c r="Y29" a="1"/>
  <c r="Y29" s="1"/>
  <c r="V29" a="1"/>
  <c r="V29" s="1"/>
  <c r="P29"/>
  <c r="W29" s="1" a="1"/>
  <c r="W29" s="1"/>
  <c r="O29"/>
  <c r="J29"/>
  <c r="I29"/>
  <c r="AM28" a="1"/>
  <c r="AJ28"/>
  <c r="AJ28" a="1"/>
  <c r="Z28" a="1"/>
  <c r="Z28" s="1"/>
  <c r="Y28" a="1"/>
  <c r="Y28" s="1"/>
  <c r="V28" a="1"/>
  <c r="V28" s="1"/>
  <c r="P28"/>
  <c r="O28"/>
  <c r="J28"/>
  <c r="I28"/>
  <c r="W28" s="1" a="1"/>
  <c r="W28" s="1"/>
  <c r="AM27" a="1"/>
  <c r="AJ27" a="1"/>
  <c r="AJ27" s="1"/>
  <c r="Z27" a="1"/>
  <c r="Z27" s="1"/>
  <c r="Y27" a="1"/>
  <c r="Y27" s="1"/>
  <c r="V27" a="1"/>
  <c r="V27" s="1"/>
  <c r="P27"/>
  <c r="W27" s="1" a="1"/>
  <c r="W27" s="1"/>
  <c r="O27"/>
  <c r="J27"/>
  <c r="I27"/>
  <c r="AM26" a="1"/>
  <c r="AJ26"/>
  <c r="AJ26" a="1"/>
  <c r="Z26" a="1"/>
  <c r="Z26" s="1"/>
  <c r="Y26" a="1"/>
  <c r="Y26" s="1"/>
  <c r="V26" a="1"/>
  <c r="V26" s="1"/>
  <c r="P26"/>
  <c r="O26"/>
  <c r="J26"/>
  <c r="I26"/>
  <c r="W26" s="1" a="1"/>
  <c r="W26" s="1"/>
  <c r="AM25" a="1"/>
  <c r="AJ25" a="1"/>
  <c r="AJ25" s="1"/>
  <c r="Z25" a="1"/>
  <c r="Z25" s="1"/>
  <c r="Y25" a="1"/>
  <c r="Y25" s="1"/>
  <c r="P25"/>
  <c r="O25"/>
  <c r="J25"/>
  <c r="I25"/>
  <c r="AM24" a="1"/>
  <c r="AJ24" a="1"/>
  <c r="AJ24" s="1"/>
  <c r="Z24" a="1"/>
  <c r="Z24" s="1"/>
  <c r="Y24" a="1"/>
  <c r="Y24" s="1"/>
  <c r="V24" a="1"/>
  <c r="V24" s="1"/>
  <c r="P24"/>
  <c r="W24" s="1" a="1"/>
  <c r="W24" s="1"/>
  <c r="O24"/>
  <c r="Q24" s="1"/>
  <c r="J24"/>
  <c r="X24" s="1" a="1"/>
  <c r="X24" s="1"/>
  <c r="I24"/>
  <c r="AM23" a="1"/>
  <c r="AJ23"/>
  <c r="AJ23" a="1"/>
  <c r="Z23"/>
  <c r="Z23" a="1"/>
  <c r="Y23" a="1"/>
  <c r="Y23" s="1"/>
  <c r="P23"/>
  <c r="O23"/>
  <c r="V23" s="1" a="1"/>
  <c r="V23" s="1"/>
  <c r="J23"/>
  <c r="I23"/>
  <c r="W23" s="1" a="1"/>
  <c r="W23" s="1"/>
  <c r="AM22" a="1"/>
  <c r="AJ22" a="1"/>
  <c r="AJ22" s="1"/>
  <c r="Z22" a="1"/>
  <c r="Z22" s="1"/>
  <c r="Y22" a="1"/>
  <c r="Y22" s="1"/>
  <c r="V22" a="1"/>
  <c r="V22" s="1"/>
  <c r="P22"/>
  <c r="O22"/>
  <c r="Q22" s="1"/>
  <c r="J22"/>
  <c r="X22" s="1" a="1"/>
  <c r="X22" s="1"/>
  <c r="I22"/>
  <c r="Q21"/>
  <c r="Q17"/>
  <c r="K17"/>
  <c r="W16"/>
  <c r="W15"/>
  <c r="W14"/>
  <c r="W13"/>
  <c r="W12"/>
  <c r="W11"/>
  <c r="W10"/>
  <c r="W17" s="1"/>
  <c r="AH46" i="1" a="1"/>
  <c r="AE46" a="1"/>
  <c r="AE46" s="1"/>
  <c r="AA46" a="1"/>
  <c r="AA46" s="1"/>
  <c r="AB46" s="1" a="1"/>
  <c r="AB46" s="1"/>
  <c r="AK46" s="1" a="1"/>
  <c r="Z46" a="1"/>
  <c r="Z46" s="1"/>
  <c r="AH45" a="1"/>
  <c r="AE45" a="1"/>
  <c r="AE45" s="1"/>
  <c r="AA45" a="1"/>
  <c r="AA45" s="1"/>
  <c r="AB45" s="1" a="1"/>
  <c r="AB45" s="1"/>
  <c r="AK45" s="1" a="1"/>
  <c r="Z45" a="1"/>
  <c r="Z45" s="1"/>
  <c r="AH44" a="1"/>
  <c r="AE44" a="1"/>
  <c r="AE44" s="1"/>
  <c r="AA44" a="1"/>
  <c r="AA44" s="1"/>
  <c r="AB44" s="1" a="1"/>
  <c r="AB44" s="1"/>
  <c r="AK44" s="1" a="1"/>
  <c r="Z44" a="1"/>
  <c r="Z44" s="1"/>
  <c r="AH43" a="1"/>
  <c r="AE43" a="1"/>
  <c r="AE43" s="1"/>
  <c r="AA43" a="1"/>
  <c r="AA43" s="1"/>
  <c r="AB43" s="1" a="1"/>
  <c r="AB43" s="1"/>
  <c r="AK43" s="1" a="1"/>
  <c r="Z43" a="1"/>
  <c r="Z43" s="1"/>
  <c r="AH42" a="1"/>
  <c r="AE42" a="1"/>
  <c r="AE42" s="1"/>
  <c r="AA42" a="1"/>
  <c r="AA42" s="1"/>
  <c r="AB42" s="1" a="1"/>
  <c r="AB42" s="1"/>
  <c r="AK42" s="1" a="1"/>
  <c r="Z42" a="1"/>
  <c r="Z42" s="1"/>
  <c r="AH41" a="1"/>
  <c r="AE41" a="1"/>
  <c r="AE41" s="1"/>
  <c r="AA41" a="1"/>
  <c r="AA41" s="1"/>
  <c r="AB41" s="1" a="1"/>
  <c r="AB41" s="1"/>
  <c r="AK41" s="1" a="1"/>
  <c r="Z41" a="1"/>
  <c r="Z41" s="1"/>
  <c r="AH40" a="1"/>
  <c r="AE40" a="1"/>
  <c r="AE40" s="1"/>
  <c r="AA40" a="1"/>
  <c r="AA40" s="1"/>
  <c r="AB40" s="1" a="1"/>
  <c r="AB40" s="1"/>
  <c r="AK40" s="1" a="1"/>
  <c r="Z40" a="1"/>
  <c r="Z40" s="1"/>
  <c r="AH39" a="1"/>
  <c r="AE39" a="1"/>
  <c r="AE39" s="1"/>
  <c r="AA39" a="1"/>
  <c r="AA39" s="1"/>
  <c r="AB39" s="1" a="1"/>
  <c r="AB39" s="1"/>
  <c r="AK39" s="1" a="1"/>
  <c r="Z39" a="1"/>
  <c r="Z39" s="1"/>
  <c r="AH38" a="1"/>
  <c r="AE38" a="1"/>
  <c r="AE38" s="1"/>
  <c r="AA38" a="1"/>
  <c r="AA38" s="1"/>
  <c r="AB38" s="1" a="1"/>
  <c r="AB38" s="1"/>
  <c r="AK38" s="1" a="1"/>
  <c r="Z38" a="1"/>
  <c r="Z38" s="1"/>
  <c r="AH37" a="1"/>
  <c r="AE37" a="1"/>
  <c r="AE37" s="1"/>
  <c r="AA37" a="1"/>
  <c r="AA37" s="1"/>
  <c r="AB37" s="1" a="1"/>
  <c r="AB37" s="1"/>
  <c r="AK37" s="1" a="1"/>
  <c r="Z37" a="1"/>
  <c r="Z37" s="1"/>
  <c r="AH36" a="1"/>
  <c r="AE36" a="1"/>
  <c r="AE36" s="1"/>
  <c r="AA36" a="1"/>
  <c r="AA36" s="1"/>
  <c r="AB36" s="1" a="1"/>
  <c r="AB36" s="1"/>
  <c r="AK36" s="1" a="1"/>
  <c r="Z36" a="1"/>
  <c r="Z36" s="1"/>
  <c r="AH35" a="1"/>
  <c r="AE35" a="1"/>
  <c r="AE35" s="1"/>
  <c r="AA35" a="1"/>
  <c r="AA35" s="1"/>
  <c r="AB35" s="1" a="1"/>
  <c r="AB35" s="1"/>
  <c r="AK35" s="1" a="1"/>
  <c r="Z35" a="1"/>
  <c r="Z35" s="1"/>
  <c r="AH34" a="1"/>
  <c r="AE34" a="1"/>
  <c r="AE34" s="1"/>
  <c r="AA34" a="1"/>
  <c r="AA34" s="1"/>
  <c r="AB34" s="1" a="1"/>
  <c r="AB34" s="1"/>
  <c r="AK34" s="1" a="1"/>
  <c r="Z34" a="1"/>
  <c r="Z34" s="1"/>
  <c r="AH33" a="1"/>
  <c r="AE33" a="1"/>
  <c r="AE33" s="1"/>
  <c r="AA33" a="1"/>
  <c r="AA33" s="1"/>
  <c r="AB33" s="1" a="1"/>
  <c r="AB33" s="1"/>
  <c r="AK33" s="1" a="1"/>
  <c r="Z33" a="1"/>
  <c r="Z33" s="1"/>
  <c r="AH32" a="1"/>
  <c r="AE32" a="1"/>
  <c r="AE32" s="1"/>
  <c r="AA32" a="1"/>
  <c r="AA32" s="1"/>
  <c r="AB32" s="1" a="1"/>
  <c r="AB32" s="1"/>
  <c r="AK32" s="1" a="1"/>
  <c r="Z32" a="1"/>
  <c r="Z32" s="1"/>
  <c r="AH31" a="1"/>
  <c r="AE31" a="1"/>
  <c r="AE31" s="1"/>
  <c r="AA31" a="1"/>
  <c r="AA31" s="1"/>
  <c r="AB31" s="1" a="1"/>
  <c r="AB31" s="1"/>
  <c r="AK31" s="1" a="1"/>
  <c r="Z31" a="1"/>
  <c r="Z31" s="1"/>
  <c r="AH30" a="1"/>
  <c r="AE30" a="1"/>
  <c r="AE30" s="1"/>
  <c r="AA30" a="1"/>
  <c r="AA30" s="1"/>
  <c r="AB30" s="1" a="1"/>
  <c r="AB30" s="1"/>
  <c r="AK30" s="1" a="1"/>
  <c r="Z30" a="1"/>
  <c r="Z30" s="1"/>
  <c r="AH29" a="1"/>
  <c r="AE29" a="1"/>
  <c r="AE29" s="1"/>
  <c r="AA29" a="1"/>
  <c r="AA29" s="1"/>
  <c r="AB29" s="1" a="1"/>
  <c r="AB29" s="1"/>
  <c r="AK29" s="1" a="1"/>
  <c r="Z29" a="1"/>
  <c r="Z29" s="1"/>
  <c r="AH28" a="1"/>
  <c r="AE28" a="1"/>
  <c r="AE28" s="1"/>
  <c r="AA28" a="1"/>
  <c r="AA28" s="1"/>
  <c r="AB28" s="1" a="1"/>
  <c r="AB28" s="1"/>
  <c r="AK28" s="1" a="1"/>
  <c r="Z28" a="1"/>
  <c r="Z28" s="1"/>
  <c r="AH27" a="1"/>
  <c r="AE27" a="1"/>
  <c r="AE27" s="1"/>
  <c r="AA27" a="1"/>
  <c r="AA27" s="1"/>
  <c r="AB27" s="1" a="1"/>
  <c r="AB27" s="1"/>
  <c r="AK27" s="1" a="1"/>
  <c r="Z27" a="1"/>
  <c r="Z27" s="1"/>
  <c r="AH26" a="1"/>
  <c r="AE26" a="1"/>
  <c r="AE26" s="1"/>
  <c r="AA26" a="1"/>
  <c r="AA26" s="1"/>
  <c r="AB26" s="1" a="1"/>
  <c r="AB26" s="1"/>
  <c r="AK26" s="1" a="1"/>
  <c r="Z26" a="1"/>
  <c r="Z26" s="1"/>
  <c r="AH25" a="1"/>
  <c r="AE25" a="1"/>
  <c r="AE25" s="1"/>
  <c r="AA25" a="1"/>
  <c r="AA25" s="1"/>
  <c r="AB25" s="1" a="1"/>
  <c r="AB25" s="1"/>
  <c r="AK25" s="1" a="1"/>
  <c r="Z25" a="1"/>
  <c r="Z25" s="1"/>
  <c r="AH24" a="1"/>
  <c r="AE24" a="1"/>
  <c r="AE24" s="1"/>
  <c r="AA24" a="1"/>
  <c r="AA24" s="1"/>
  <c r="AB24" s="1" a="1"/>
  <c r="AB24" s="1"/>
  <c r="AK24" s="1" a="1"/>
  <c r="Z24" a="1"/>
  <c r="Z24" s="1"/>
  <c r="AH23" a="1"/>
  <c r="AE23" a="1"/>
  <c r="AE23" s="1"/>
  <c r="AA23" a="1"/>
  <c r="AA23" s="1"/>
  <c r="AB23" s="1" a="1"/>
  <c r="AB23" s="1"/>
  <c r="AK23" s="1" a="1"/>
  <c r="Z23" a="1"/>
  <c r="Z23" s="1"/>
  <c r="AL22" a="1"/>
  <c r="AK22" a="1"/>
  <c r="AH22" a="1"/>
  <c r="AE22" a="1"/>
  <c r="AE22" s="1"/>
  <c r="AB22" a="1"/>
  <c r="AA22" a="1"/>
  <c r="AA22" s="1"/>
  <c r="Z22" a="1"/>
  <c r="Z22" s="1"/>
  <c r="P17"/>
  <c r="K17"/>
  <c r="I23"/>
  <c r="J23"/>
  <c r="N23"/>
  <c r="O23" s="1"/>
  <c r="W23" a="1"/>
  <c r="W23" s="1"/>
  <c r="X23" a="1"/>
  <c r="X23" s="1"/>
  <c r="I24"/>
  <c r="J24"/>
  <c r="M24" s="1" a="1"/>
  <c r="N24"/>
  <c r="P24" s="1"/>
  <c r="V24" s="1" a="1"/>
  <c r="V24" s="1"/>
  <c r="W24" a="1"/>
  <c r="W24" s="1"/>
  <c r="X24" a="1"/>
  <c r="X24" s="1"/>
  <c r="I25"/>
  <c r="J25"/>
  <c r="N25"/>
  <c r="O25" s="1"/>
  <c r="W25" a="1"/>
  <c r="W25"/>
  <c r="X25" a="1"/>
  <c r="X25" s="1"/>
  <c r="I26"/>
  <c r="J26"/>
  <c r="M26" a="1"/>
  <c r="N26"/>
  <c r="T26" a="1"/>
  <c r="W26" a="1"/>
  <c r="W26" s="1"/>
  <c r="X26" a="1"/>
  <c r="X26" s="1"/>
  <c r="I27"/>
  <c r="J27"/>
  <c r="N27"/>
  <c r="O27" s="1"/>
  <c r="W27" a="1"/>
  <c r="W27"/>
  <c r="X27" a="1"/>
  <c r="X27" s="1"/>
  <c r="I28"/>
  <c r="J28"/>
  <c r="M28" a="1"/>
  <c r="N28"/>
  <c r="T28" a="1"/>
  <c r="W28" a="1"/>
  <c r="W28" s="1"/>
  <c r="X28" a="1"/>
  <c r="X28" s="1"/>
  <c r="I29"/>
  <c r="J29"/>
  <c r="N29"/>
  <c r="O29" s="1"/>
  <c r="W29" a="1"/>
  <c r="W29"/>
  <c r="X29" a="1"/>
  <c r="X29" s="1"/>
  <c r="I30"/>
  <c r="J30"/>
  <c r="M30" a="1"/>
  <c r="N30"/>
  <c r="T30" a="1"/>
  <c r="T30"/>
  <c r="W30" a="1"/>
  <c r="W30" s="1"/>
  <c r="X30" a="1"/>
  <c r="X30" s="1"/>
  <c r="I31"/>
  <c r="J31"/>
  <c r="N31"/>
  <c r="O31" s="1"/>
  <c r="W31" a="1"/>
  <c r="W31"/>
  <c r="X31" a="1"/>
  <c r="X31" s="1"/>
  <c r="I32"/>
  <c r="J32"/>
  <c r="M32" a="1"/>
  <c r="N32"/>
  <c r="T32" a="1"/>
  <c r="W32" a="1"/>
  <c r="W32" s="1"/>
  <c r="X32" a="1"/>
  <c r="X32" s="1"/>
  <c r="I33"/>
  <c r="J33"/>
  <c r="N33"/>
  <c r="O33" s="1"/>
  <c r="W33" a="1"/>
  <c r="W33"/>
  <c r="X33" a="1"/>
  <c r="X33" s="1"/>
  <c r="I34"/>
  <c r="J34"/>
  <c r="M34" a="1"/>
  <c r="N34"/>
  <c r="P34"/>
  <c r="V34" s="1" a="1"/>
  <c r="V34" s="1"/>
  <c r="T34" a="1"/>
  <c r="T34"/>
  <c r="W34" a="1"/>
  <c r="W34" s="1"/>
  <c r="X34" a="1"/>
  <c r="X34" s="1"/>
  <c r="I35"/>
  <c r="J35"/>
  <c r="N35"/>
  <c r="O35" s="1"/>
  <c r="W35" a="1"/>
  <c r="W35"/>
  <c r="X35" a="1"/>
  <c r="X35" s="1"/>
  <c r="I36"/>
  <c r="J36"/>
  <c r="M36" a="1"/>
  <c r="N36"/>
  <c r="T36" a="1"/>
  <c r="W36" a="1"/>
  <c r="W36" s="1"/>
  <c r="X36" a="1"/>
  <c r="X36" s="1"/>
  <c r="I37"/>
  <c r="J37"/>
  <c r="N37"/>
  <c r="O37" s="1"/>
  <c r="W37" a="1"/>
  <c r="W37"/>
  <c r="X37" a="1"/>
  <c r="X37" s="1"/>
  <c r="I38"/>
  <c r="J38"/>
  <c r="M38" a="1"/>
  <c r="N38"/>
  <c r="T38" a="1"/>
  <c r="W38" a="1"/>
  <c r="W38" s="1"/>
  <c r="X38" a="1"/>
  <c r="X38" s="1"/>
  <c r="I39"/>
  <c r="J39"/>
  <c r="N39"/>
  <c r="O39" s="1"/>
  <c r="W39" a="1"/>
  <c r="W39"/>
  <c r="X39" a="1"/>
  <c r="X39" s="1"/>
  <c r="I40"/>
  <c r="J40"/>
  <c r="M40" a="1"/>
  <c r="N40"/>
  <c r="T40" a="1"/>
  <c r="W40" a="1"/>
  <c r="W40" s="1"/>
  <c r="X40" a="1"/>
  <c r="X40" s="1"/>
  <c r="I41"/>
  <c r="J41"/>
  <c r="N41"/>
  <c r="O41" s="1"/>
  <c r="W41" a="1"/>
  <c r="W41"/>
  <c r="X41" a="1"/>
  <c r="X41" s="1"/>
  <c r="I42"/>
  <c r="J42"/>
  <c r="M42" a="1"/>
  <c r="N42"/>
  <c r="T42" a="1"/>
  <c r="T42" s="1"/>
  <c r="W42" a="1"/>
  <c r="W42" s="1"/>
  <c r="X42" a="1"/>
  <c r="X42"/>
  <c r="I43"/>
  <c r="J43"/>
  <c r="N43"/>
  <c r="O43" s="1"/>
  <c r="W43" a="1"/>
  <c r="W43" s="1"/>
  <c r="X43" a="1"/>
  <c r="X43" s="1"/>
  <c r="I44"/>
  <c r="J44"/>
  <c r="M44" s="1" a="1"/>
  <c r="N44"/>
  <c r="P44" s="1"/>
  <c r="V44" s="1" a="1"/>
  <c r="V44" s="1"/>
  <c r="W44" a="1"/>
  <c r="W44" s="1"/>
  <c r="X44" a="1"/>
  <c r="X44"/>
  <c r="I45"/>
  <c r="J45"/>
  <c r="N45"/>
  <c r="O45" s="1"/>
  <c r="W45" a="1"/>
  <c r="W45" s="1"/>
  <c r="X45" a="1"/>
  <c r="X45" s="1"/>
  <c r="I46"/>
  <c r="J46"/>
  <c r="M46" s="1" a="1"/>
  <c r="N46"/>
  <c r="P46" s="1"/>
  <c r="V46" s="1" a="1"/>
  <c r="V46" s="1"/>
  <c r="W46" a="1"/>
  <c r="W46" s="1"/>
  <c r="X46" a="1"/>
  <c r="X46"/>
  <c r="X22" a="1"/>
  <c r="X22" s="1"/>
  <c r="W22" a="1"/>
  <c r="W22" s="1"/>
  <c r="J22"/>
  <c r="V22" s="1" a="1"/>
  <c r="P21"/>
  <c r="N22"/>
  <c r="P22" s="1"/>
  <c r="I22"/>
  <c r="U16"/>
  <c r="U15"/>
  <c r="U14"/>
  <c r="U13"/>
  <c r="U12"/>
  <c r="U11"/>
  <c r="U10"/>
  <c r="U17" s="1"/>
  <c r="AL24" i="2" l="1"/>
  <c r="AM24" s="1"/>
  <c r="AP24" s="1"/>
  <c r="AL26"/>
  <c r="AM26" s="1"/>
  <c r="AL28"/>
  <c r="AM28" s="1"/>
  <c r="AP28" s="1"/>
  <c r="AL30"/>
  <c r="AL32"/>
  <c r="AM32" s="1"/>
  <c r="AP32" s="1"/>
  <c r="AL34"/>
  <c r="AM34" s="1"/>
  <c r="AL36"/>
  <c r="AL38"/>
  <c r="AM38" s="1"/>
  <c r="AL40"/>
  <c r="AM40" s="1"/>
  <c r="AP40" s="1"/>
  <c r="AL42"/>
  <c r="AM42" s="1"/>
  <c r="AL44"/>
  <c r="AM44" s="1"/>
  <c r="AP44" s="1"/>
  <c r="AL46"/>
  <c r="AL23"/>
  <c r="AM23" s="1"/>
  <c r="AP23" s="1"/>
  <c r="AL25"/>
  <c r="AL27"/>
  <c r="AM27" s="1"/>
  <c r="AP27" s="1"/>
  <c r="AL29"/>
  <c r="AM29" s="1"/>
  <c r="AL31"/>
  <c r="AM31" s="1"/>
  <c r="AP31" s="1"/>
  <c r="AL33"/>
  <c r="AM33" s="1"/>
  <c r="AL35"/>
  <c r="AM35" s="1"/>
  <c r="AP35" s="1"/>
  <c r="AL37"/>
  <c r="AM37" s="1"/>
  <c r="AL39"/>
  <c r="AM39" s="1"/>
  <c r="AP39" s="1"/>
  <c r="AL41"/>
  <c r="AM41" s="1"/>
  <c r="AL43"/>
  <c r="AM43" s="1"/>
  <c r="AP43" s="1"/>
  <c r="AL45"/>
  <c r="AM22"/>
  <c r="AP22" s="1"/>
  <c r="AM25"/>
  <c r="AM30"/>
  <c r="AM36"/>
  <c r="AP36" s="1"/>
  <c r="AM45"/>
  <c r="AP25"/>
  <c r="AP29"/>
  <c r="AP33"/>
  <c r="AP37"/>
  <c r="AP41"/>
  <c r="AP45"/>
  <c r="AM46"/>
  <c r="AP26"/>
  <c r="AP30"/>
  <c r="AP34"/>
  <c r="AP38"/>
  <c r="AP42"/>
  <c r="AP46"/>
  <c r="AH23" i="1"/>
  <c r="AK23" s="1"/>
  <c r="AL23" s="1" a="1"/>
  <c r="AH24"/>
  <c r="AK24" s="1"/>
  <c r="AL24" s="1" a="1"/>
  <c r="AL24" s="1"/>
  <c r="AH25"/>
  <c r="AK25" s="1"/>
  <c r="AL25" s="1" a="1"/>
  <c r="AL25" s="1"/>
  <c r="AH26"/>
  <c r="AK26" s="1"/>
  <c r="AL26" s="1" a="1"/>
  <c r="AL26" s="1"/>
  <c r="AH27"/>
  <c r="AK27" s="1"/>
  <c r="AL27" s="1" a="1"/>
  <c r="AL27" s="1"/>
  <c r="AH28"/>
  <c r="AK28" s="1"/>
  <c r="AL28" s="1" a="1"/>
  <c r="AL28" s="1"/>
  <c r="AH29"/>
  <c r="AK29" s="1"/>
  <c r="AL29" s="1" a="1"/>
  <c r="AL29" s="1"/>
  <c r="AH30"/>
  <c r="AK30" s="1"/>
  <c r="AL30" s="1" a="1"/>
  <c r="AL30" s="1"/>
  <c r="AH31"/>
  <c r="AK31" s="1"/>
  <c r="AL31" s="1" a="1"/>
  <c r="AL31" s="1"/>
  <c r="AH32"/>
  <c r="AK32" s="1"/>
  <c r="AL32" s="1" a="1"/>
  <c r="AL32" s="1"/>
  <c r="AH33"/>
  <c r="AK33" s="1"/>
  <c r="AL33" s="1" a="1"/>
  <c r="AL33" s="1"/>
  <c r="AH34"/>
  <c r="AK34" s="1"/>
  <c r="AL34" s="1" a="1"/>
  <c r="AL34" s="1"/>
  <c r="AH35"/>
  <c r="AK35" s="1"/>
  <c r="AL35" s="1" a="1"/>
  <c r="AL35" s="1"/>
  <c r="AH36"/>
  <c r="AK36" s="1"/>
  <c r="AL36" s="1" a="1"/>
  <c r="AL36" s="1"/>
  <c r="AH37"/>
  <c r="AK37" s="1"/>
  <c r="AL37" s="1" a="1"/>
  <c r="AL37" s="1"/>
  <c r="AH38"/>
  <c r="AK38" s="1"/>
  <c r="AL38" s="1" a="1"/>
  <c r="AL38" s="1"/>
  <c r="AH39"/>
  <c r="AK39" s="1"/>
  <c r="AL39" s="1" a="1"/>
  <c r="AL39" s="1"/>
  <c r="AH40"/>
  <c r="AK40" s="1"/>
  <c r="AL40" s="1" a="1"/>
  <c r="AL40" s="1"/>
  <c r="AH41"/>
  <c r="AK41" s="1"/>
  <c r="AL41" s="1" a="1"/>
  <c r="AL41" s="1"/>
  <c r="AH42"/>
  <c r="AK42" s="1"/>
  <c r="AL42" s="1" a="1"/>
  <c r="AL42" s="1"/>
  <c r="AH43"/>
  <c r="AK43" s="1"/>
  <c r="AL43" s="1" a="1"/>
  <c r="AL43" s="1"/>
  <c r="AH44"/>
  <c r="AK44" s="1"/>
  <c r="AL44" s="1" a="1"/>
  <c r="AL44" s="1"/>
  <c r="AH45"/>
  <c r="AK45" s="1"/>
  <c r="AL45" s="1" a="1"/>
  <c r="AL45" s="1"/>
  <c r="AH46"/>
  <c r="AK46" s="1"/>
  <c r="AL46" s="1" a="1"/>
  <c r="AL46" s="1"/>
  <c r="AH22"/>
  <c r="AG46" i="2" a="1"/>
  <c r="AG46" s="1"/>
  <c r="AG22"/>
  <c r="AA24" a="1"/>
  <c r="AA24" s="1"/>
  <c r="AQ24" s="1" a="1"/>
  <c r="W22" a="1"/>
  <c r="W22" s="1"/>
  <c r="AA22" s="1" a="1"/>
  <c r="AA22" s="1"/>
  <c r="AC22" a="1"/>
  <c r="AC22" s="1"/>
  <c r="Q23"/>
  <c r="X23" s="1" a="1"/>
  <c r="X23" s="1"/>
  <c r="AA23" s="1" a="1"/>
  <c r="AA23" s="1"/>
  <c r="AQ23" s="1" a="1"/>
  <c r="Q30"/>
  <c r="Q35"/>
  <c r="Q37"/>
  <c r="Q39"/>
  <c r="Q41"/>
  <c r="Q42"/>
  <c r="Q43"/>
  <c r="Q46"/>
  <c r="Q25"/>
  <c r="X25" s="1" a="1"/>
  <c r="X25" s="1"/>
  <c r="Q26"/>
  <c r="X26" s="1" a="1"/>
  <c r="X26" s="1"/>
  <c r="AA26" s="1" a="1"/>
  <c r="AA26" s="1"/>
  <c r="AQ26" s="1" a="1"/>
  <c r="Q27"/>
  <c r="X27" s="1" a="1"/>
  <c r="X27" s="1"/>
  <c r="AA27" s="1" a="1"/>
  <c r="AA27" s="1"/>
  <c r="AQ27" s="1" a="1"/>
  <c r="Q28"/>
  <c r="X28" s="1" a="1"/>
  <c r="X28" s="1"/>
  <c r="AA28" s="1" a="1"/>
  <c r="AA28" s="1"/>
  <c r="AQ28" s="1" a="1"/>
  <c r="Q29"/>
  <c r="X29" s="1" a="1"/>
  <c r="X29" s="1"/>
  <c r="AA29" s="1" a="1"/>
  <c r="AA29" s="1"/>
  <c r="AQ29" s="1" a="1"/>
  <c r="X30" a="1"/>
  <c r="X30" s="1"/>
  <c r="AA30" s="1" a="1"/>
  <c r="AA30" s="1"/>
  <c r="AQ30" s="1" a="1"/>
  <c r="Q31"/>
  <c r="X31" s="1" a="1"/>
  <c r="X31" s="1"/>
  <c r="Q32"/>
  <c r="X32" s="1" a="1"/>
  <c r="X32" s="1"/>
  <c r="AA32" s="1" a="1"/>
  <c r="AA32" s="1"/>
  <c r="AQ32" s="1" a="1"/>
  <c r="Q33"/>
  <c r="X33" s="1" a="1"/>
  <c r="X33" s="1"/>
  <c r="AA33" s="1" a="1"/>
  <c r="AA33" s="1"/>
  <c r="AQ33" s="1" a="1"/>
  <c r="Q34"/>
  <c r="X34" s="1" a="1"/>
  <c r="X34" s="1"/>
  <c r="AA34" s="1" a="1"/>
  <c r="AA34" s="1"/>
  <c r="AQ34" s="1" a="1"/>
  <c r="X35" a="1"/>
  <c r="X35" s="1"/>
  <c r="Q36"/>
  <c r="X36" s="1" a="1"/>
  <c r="X36" s="1"/>
  <c r="AA36" s="1" a="1"/>
  <c r="AA36" s="1"/>
  <c r="AQ36" s="1" a="1"/>
  <c r="X37" a="1"/>
  <c r="X37" s="1"/>
  <c r="AA37" s="1" a="1"/>
  <c r="AA37" s="1"/>
  <c r="AQ37" s="1" a="1"/>
  <c r="AQ37" s="1"/>
  <c r="Q38"/>
  <c r="X39" a="1"/>
  <c r="X39" s="1"/>
  <c r="AA39" s="1" a="1"/>
  <c r="AA39" s="1"/>
  <c r="AQ39" s="1" a="1"/>
  <c r="Q40"/>
  <c r="X41" a="1"/>
  <c r="X41" s="1"/>
  <c r="AA41" s="1" a="1"/>
  <c r="AA41" s="1"/>
  <c r="AQ41" s="1" a="1"/>
  <c r="AQ41" s="1"/>
  <c r="X42" a="1"/>
  <c r="X42" s="1"/>
  <c r="AA42" s="1" a="1"/>
  <c r="AA42" s="1"/>
  <c r="AQ42" s="1" a="1"/>
  <c r="X43" a="1"/>
  <c r="X43" s="1"/>
  <c r="AA43" s="1" a="1"/>
  <c r="AA43" s="1"/>
  <c r="AQ43" s="1" a="1"/>
  <c r="Q44"/>
  <c r="Q45"/>
  <c r="X45" s="1" a="1"/>
  <c r="X45" s="1"/>
  <c r="AA45" s="1" a="1"/>
  <c r="AA45" s="1"/>
  <c r="AQ45" s="1" a="1"/>
  <c r="X46" a="1"/>
  <c r="X46" s="1"/>
  <c r="AA46" s="1" a="1"/>
  <c r="AA46" s="1"/>
  <c r="AQ46" s="1" a="1"/>
  <c r="V25" a="1"/>
  <c r="V25" s="1"/>
  <c r="W25" a="1"/>
  <c r="W25" s="1"/>
  <c r="W31" a="1"/>
  <c r="W31" s="1"/>
  <c r="AA31" s="1" a="1"/>
  <c r="AA31" s="1"/>
  <c r="AQ31" s="1" a="1"/>
  <c r="W35" a="1"/>
  <c r="W35" s="1"/>
  <c r="AA35" s="1" a="1"/>
  <c r="AA35" s="1"/>
  <c r="AQ35" s="1" a="1"/>
  <c r="AB22" i="1"/>
  <c r="AK22" s="1"/>
  <c r="T22" a="1"/>
  <c r="T46" a="1"/>
  <c r="T44" a="1"/>
  <c r="P40"/>
  <c r="V40" s="1" a="1"/>
  <c r="P38"/>
  <c r="V38" s="1" a="1"/>
  <c r="V38" s="1"/>
  <c r="P36"/>
  <c r="V36" s="1" a="1"/>
  <c r="V36" s="1"/>
  <c r="S34" a="1"/>
  <c r="S34" s="1"/>
  <c r="P32"/>
  <c r="V32" s="1" a="1"/>
  <c r="V32" s="1"/>
  <c r="P30"/>
  <c r="V30" s="1" a="1"/>
  <c r="V30" s="1"/>
  <c r="P28"/>
  <c r="V28" s="1" a="1"/>
  <c r="V28" s="1"/>
  <c r="P26"/>
  <c r="V26" s="1" a="1"/>
  <c r="T24" a="1"/>
  <c r="T24" s="1"/>
  <c r="O24"/>
  <c r="S24" s="1" a="1"/>
  <c r="S24" s="1"/>
  <c r="O26"/>
  <c r="O28"/>
  <c r="O30"/>
  <c r="O32"/>
  <c r="S32" s="1" a="1"/>
  <c r="S32" s="1"/>
  <c r="O34"/>
  <c r="O36"/>
  <c r="O38"/>
  <c r="O40"/>
  <c r="S40" s="1" a="1"/>
  <c r="S40" s="1"/>
  <c r="O42"/>
  <c r="O46"/>
  <c r="S46" s="1" a="1"/>
  <c r="O22"/>
  <c r="O44"/>
  <c r="V26"/>
  <c r="T26"/>
  <c r="S26" a="1"/>
  <c r="S26" s="1"/>
  <c r="T46"/>
  <c r="M46"/>
  <c r="P42"/>
  <c r="V42" s="1" a="1"/>
  <c r="V42" s="1"/>
  <c r="V40"/>
  <c r="T44"/>
  <c r="Y44" s="1" a="1"/>
  <c r="T38"/>
  <c r="M38"/>
  <c r="T36"/>
  <c r="M34"/>
  <c r="T32"/>
  <c r="M30"/>
  <c r="T28"/>
  <c r="S44" a="1"/>
  <c r="S44" s="1"/>
  <c r="M40"/>
  <c r="S36" a="1"/>
  <c r="S36" s="1"/>
  <c r="M32"/>
  <c r="S28" a="1"/>
  <c r="S28" s="1"/>
  <c r="M24"/>
  <c r="M42"/>
  <c r="T40"/>
  <c r="M44"/>
  <c r="M36"/>
  <c r="M28"/>
  <c r="T22"/>
  <c r="V22"/>
  <c r="M26"/>
  <c r="U44" a="1"/>
  <c r="U44" s="1"/>
  <c r="T43" a="1"/>
  <c r="T43" s="1"/>
  <c r="U43" a="1"/>
  <c r="U43" s="1"/>
  <c r="U42" a="1"/>
  <c r="U42" s="1"/>
  <c r="T41" a="1"/>
  <c r="T41" s="1"/>
  <c r="U41" a="1"/>
  <c r="U41" s="1"/>
  <c r="U40" a="1"/>
  <c r="U40" s="1"/>
  <c r="T39" a="1"/>
  <c r="T39" s="1"/>
  <c r="U38" a="1"/>
  <c r="U38" s="1"/>
  <c r="T37" a="1"/>
  <c r="T37" s="1"/>
  <c r="U36" a="1"/>
  <c r="U36" s="1"/>
  <c r="T35" a="1"/>
  <c r="T35" s="1"/>
  <c r="U34" a="1"/>
  <c r="U34" s="1"/>
  <c r="T33" a="1"/>
  <c r="T33" s="1"/>
  <c r="U33" a="1"/>
  <c r="U33" s="1"/>
  <c r="U32" a="1"/>
  <c r="T31" a="1"/>
  <c r="T31" s="1"/>
  <c r="U31" a="1"/>
  <c r="U31" s="1"/>
  <c r="U30" a="1"/>
  <c r="U30" s="1"/>
  <c r="T29" a="1"/>
  <c r="T29" s="1"/>
  <c r="U28" a="1"/>
  <c r="U28" s="1"/>
  <c r="T27" a="1"/>
  <c r="T27" s="1"/>
  <c r="U26" a="1"/>
  <c r="T25" a="1"/>
  <c r="T25" s="1"/>
  <c r="U25" a="1"/>
  <c r="U25" s="1"/>
  <c r="U24" a="1"/>
  <c r="U24" s="1"/>
  <c r="Y24" s="1" a="1"/>
  <c r="Y24" s="1"/>
  <c r="T23" a="1"/>
  <c r="T23" s="1"/>
  <c r="U23" a="1"/>
  <c r="U23" s="1"/>
  <c r="T45" a="1"/>
  <c r="T45" s="1"/>
  <c r="U45" a="1"/>
  <c r="U45" s="1"/>
  <c r="P45"/>
  <c r="V45" s="1" a="1"/>
  <c r="V45" s="1"/>
  <c r="M45" a="1"/>
  <c r="M45" s="1"/>
  <c r="P43"/>
  <c r="V43" s="1" a="1"/>
  <c r="V43" s="1"/>
  <c r="M43" a="1"/>
  <c r="M43" s="1"/>
  <c r="P41"/>
  <c r="V41" s="1" a="1"/>
  <c r="V41" s="1"/>
  <c r="M41" a="1"/>
  <c r="M41" s="1"/>
  <c r="P39"/>
  <c r="V39" s="1" a="1"/>
  <c r="V39" s="1"/>
  <c r="M39" a="1"/>
  <c r="M39" s="1"/>
  <c r="P37"/>
  <c r="V37" s="1" a="1"/>
  <c r="V37" s="1"/>
  <c r="M37" a="1"/>
  <c r="M37" s="1"/>
  <c r="P35"/>
  <c r="V35" s="1" a="1"/>
  <c r="V35" s="1"/>
  <c r="M35" a="1"/>
  <c r="M35" s="1"/>
  <c r="P33"/>
  <c r="V33" s="1" a="1"/>
  <c r="V33" s="1"/>
  <c r="M33" a="1"/>
  <c r="M33" s="1"/>
  <c r="P31"/>
  <c r="V31" s="1" a="1"/>
  <c r="V31" s="1"/>
  <c r="M31" a="1"/>
  <c r="M31" s="1"/>
  <c r="P29"/>
  <c r="V29" s="1" a="1"/>
  <c r="V29" s="1"/>
  <c r="M29" a="1"/>
  <c r="M29" s="1"/>
  <c r="P27"/>
  <c r="V27" s="1" a="1"/>
  <c r="V27" s="1"/>
  <c r="M27" a="1"/>
  <c r="M27" s="1"/>
  <c r="P25"/>
  <c r="V25" s="1" a="1"/>
  <c r="V25" s="1"/>
  <c r="M25" a="1"/>
  <c r="M25" s="1"/>
  <c r="P23"/>
  <c r="V23" s="1" a="1"/>
  <c r="V23" s="1"/>
  <c r="M23" a="1"/>
  <c r="M23" s="1"/>
  <c r="M22" a="1"/>
  <c r="M22" s="1"/>
  <c r="S22" a="1"/>
  <c r="AQ31" i="2" l="1"/>
  <c r="AQ43"/>
  <c r="AQ39"/>
  <c r="AQ32"/>
  <c r="AQ28"/>
  <c r="AQ24"/>
  <c r="AQ35"/>
  <c r="AQ46"/>
  <c r="AQ30"/>
  <c r="AQ26"/>
  <c r="AQ23"/>
  <c r="AQ36"/>
  <c r="AQ27"/>
  <c r="AQ45"/>
  <c r="AQ42"/>
  <c r="AQ34"/>
  <c r="AQ33"/>
  <c r="AQ29"/>
  <c r="AA25" a="1"/>
  <c r="AA25" s="1"/>
  <c r="AQ25" s="1" a="1"/>
  <c r="AQ25" s="1"/>
  <c r="X44" a="1"/>
  <c r="X44" s="1"/>
  <c r="AA44" s="1" a="1"/>
  <c r="AA44" s="1"/>
  <c r="AQ44" s="1" a="1"/>
  <c r="AQ44" s="1"/>
  <c r="X40" a="1"/>
  <c r="X40" s="1"/>
  <c r="AA40" s="1" a="1"/>
  <c r="AA40" s="1"/>
  <c r="AQ40" s="1" a="1"/>
  <c r="AQ40" s="1"/>
  <c r="X38" a="1"/>
  <c r="X38" s="1"/>
  <c r="AA38" s="1" a="1"/>
  <c r="AA38" s="1"/>
  <c r="AQ38" s="1" a="1"/>
  <c r="AQ38" s="1"/>
  <c r="AD22" a="1"/>
  <c r="AD22" s="1"/>
  <c r="AQ22" s="1" a="1"/>
  <c r="AQ22" s="1"/>
  <c r="U22" i="1"/>
  <c r="U22" a="1"/>
  <c r="S27" a="1"/>
  <c r="S35" a="1"/>
  <c r="S39" a="1"/>
  <c r="S42" a="1"/>
  <c r="S29" a="1"/>
  <c r="S37" a="1"/>
  <c r="U46" a="1"/>
  <c r="U46" s="1"/>
  <c r="S38" a="1"/>
  <c r="S38" s="1"/>
  <c r="S30" a="1"/>
  <c r="S30" s="1"/>
  <c r="Y44"/>
  <c r="S22"/>
  <c r="U26"/>
  <c r="S46"/>
  <c r="S42"/>
  <c r="U32"/>
  <c r="S27"/>
  <c r="S35"/>
  <c r="S29"/>
  <c r="S37"/>
  <c r="S39"/>
  <c r="Y45" a="1"/>
  <c r="Y45" s="1"/>
  <c r="S33" a="1"/>
  <c r="S33" s="1"/>
  <c r="S31" a="1"/>
  <c r="S31" s="1"/>
  <c r="S45" a="1"/>
  <c r="S45" s="1"/>
  <c r="U39" a="1"/>
  <c r="U39" s="1"/>
  <c r="Y26" a="1"/>
  <c r="Y28" a="1"/>
  <c r="Y28" s="1"/>
  <c r="Y30" a="1"/>
  <c r="Y30" s="1"/>
  <c r="Y32" a="1"/>
  <c r="Y32" s="1"/>
  <c r="Y34" a="1"/>
  <c r="Y34" s="1"/>
  <c r="Y36" a="1"/>
  <c r="Y36" s="1"/>
  <c r="Y38" a="1"/>
  <c r="Y38" s="1"/>
  <c r="Y40" a="1"/>
  <c r="Y40" s="1"/>
  <c r="Y42" a="1"/>
  <c r="Y42" s="1"/>
  <c r="U29" a="1"/>
  <c r="U29" s="1"/>
  <c r="S41" a="1"/>
  <c r="S41" s="1"/>
  <c r="S43" a="1"/>
  <c r="S43" s="1"/>
  <c r="U27" a="1"/>
  <c r="U27" s="1"/>
  <c r="Y27" s="1" a="1"/>
  <c r="U37" a="1"/>
  <c r="U37" s="1"/>
  <c r="U35" a="1"/>
  <c r="U35" s="1"/>
  <c r="Y23" a="1"/>
  <c r="Y23" s="1"/>
  <c r="AL23" s="1"/>
  <c r="Y25" a="1"/>
  <c r="Y25" s="1"/>
  <c r="Y29" a="1"/>
  <c r="Y31" a="1"/>
  <c r="Y31" s="1"/>
  <c r="Y33" a="1"/>
  <c r="Y33" s="1"/>
  <c r="Y37" a="1"/>
  <c r="Y39" a="1"/>
  <c r="Y41" a="1"/>
  <c r="Y41" s="1"/>
  <c r="Y43" a="1"/>
  <c r="Y43" s="1"/>
  <c r="S25" a="1"/>
  <c r="S25" s="1"/>
  <c r="S23" a="1"/>
  <c r="S23" s="1"/>
  <c r="Y46" l="1"/>
  <c r="Y46" a="1"/>
  <c r="Y22" a="1"/>
  <c r="Y22" s="1"/>
  <c r="AL22" s="1"/>
  <c r="Y27"/>
  <c r="Y26"/>
  <c r="Y39"/>
  <c r="Y29"/>
  <c r="Y37"/>
  <c r="Y35" a="1"/>
  <c r="Y35" s="1"/>
</calcChain>
</file>

<file path=xl/sharedStrings.xml><?xml version="1.0" encoding="utf-8"?>
<sst xmlns="http://schemas.openxmlformats.org/spreadsheetml/2006/main" count="144" uniqueCount="55">
  <si>
    <t>DIFFERENCE STATEMENT</t>
  </si>
  <si>
    <t>S.NO.</t>
  </si>
  <si>
    <t>NAME OF EMPLOYEE</t>
  </si>
  <si>
    <t>POST</t>
  </si>
  <si>
    <t>PAY LEVEL</t>
  </si>
  <si>
    <t>DUE SALARY</t>
  </si>
  <si>
    <t>DRAWN SALARY</t>
  </si>
  <si>
    <t>DIFFERENCE</t>
  </si>
  <si>
    <t>DEDUCTIONS</t>
  </si>
  <si>
    <t>NET PAYABLE
AMOUNT</t>
  </si>
  <si>
    <t>BASIC</t>
  </si>
  <si>
    <t>DA</t>
  </si>
  <si>
    <t>HRA</t>
  </si>
  <si>
    <t>CCA</t>
  </si>
  <si>
    <t>Cashier Allow.</t>
  </si>
  <si>
    <t>TOTAL</t>
  </si>
  <si>
    <t>E.C.Pen.F.</t>
  </si>
  <si>
    <t>Income Tax</t>
  </si>
  <si>
    <t>G.P.F.</t>
  </si>
  <si>
    <t>Office Name :-</t>
  </si>
  <si>
    <t xml:space="preserve">राजस्थान सरकार वित्त (सामान्य वित्तीय एवं लेखा नियम) विभाग के आदेशांक-प-1(a)वित्त/साविलेनि/2006 दिनांक-26-02-2021 की अनुपालना में स्थानीय कार्यालय अधीन निम्नांकित कार्मिकों का मार्च,2020 (देय अप्रैल,2020) का आस्थगित वेतन निम्नानुसार आहरित किए जाने की स्वीकृति दी जाती है। </t>
  </si>
  <si>
    <t>Budget Head:-</t>
  </si>
  <si>
    <t>Bill No.:-</t>
  </si>
  <si>
    <t>Date:-</t>
  </si>
  <si>
    <t>Post Detail</t>
  </si>
  <si>
    <t>S.No.</t>
  </si>
  <si>
    <t>Post Name</t>
  </si>
  <si>
    <t>Total Post</t>
  </si>
  <si>
    <t>Working</t>
  </si>
  <si>
    <t>Vacant</t>
  </si>
  <si>
    <t>Extra Details</t>
  </si>
  <si>
    <t>STATUS</t>
  </si>
  <si>
    <t>CADER</t>
  </si>
  <si>
    <t>Seal And Signature Of DDO</t>
  </si>
  <si>
    <t>Defered Salary-March, 2020</t>
  </si>
  <si>
    <r>
      <t xml:space="preserve">Employee Type </t>
    </r>
    <r>
      <rPr>
        <b/>
        <sz val="12"/>
        <color theme="1"/>
        <rFont val="Cambria"/>
        <family val="1"/>
        <scheme val="major"/>
      </rPr>
      <t>NPS/GPF</t>
    </r>
  </si>
  <si>
    <t>निर्देश:- केवल पिंक रंग के सेल्स में आवश्यक एंट्री करें, अनावश्यक क्रमांक को डिलीट कर देवें, अनावश्यक पंक्तियों को Hide कर सकते हैं।</t>
  </si>
  <si>
    <r>
      <t xml:space="preserve">Prepared By:- </t>
    </r>
    <r>
      <rPr>
        <sz val="28"/>
        <color rgb="FFFFFF00"/>
        <rFont val="Bodoni Bd BT"/>
        <family val="1"/>
      </rPr>
      <t>Ummed Tarad</t>
    </r>
    <r>
      <rPr>
        <sz val="28"/>
        <color rgb="FFFFFF00"/>
        <rFont val="Brush Script Std"/>
        <family val="3"/>
      </rPr>
      <t xml:space="preserve"> (GSSS Raimalwada, Bapini, Jodhpur)-9166973141</t>
    </r>
  </si>
  <si>
    <t>Govt. Sr. Sec. School Raimalwada, P.S.-Bapini (Jodhpur) DDO Code-12572</t>
  </si>
  <si>
    <t>2202-02-109-27-01</t>
  </si>
  <si>
    <t>Sr.Teacher</t>
  </si>
  <si>
    <t>क्रमांक:-</t>
  </si>
  <si>
    <t>दिनांक:-</t>
  </si>
  <si>
    <t>Total</t>
  </si>
  <si>
    <t xml:space="preserve">HRA </t>
  </si>
  <si>
    <t>Deducted</t>
  </si>
  <si>
    <t>Due</t>
  </si>
  <si>
    <t>CM Corona Relief</t>
  </si>
  <si>
    <t>Difference</t>
  </si>
  <si>
    <t>TOTAL DEDUCTIONS</t>
  </si>
  <si>
    <t>AAAA</t>
  </si>
  <si>
    <t>NPS</t>
  </si>
  <si>
    <t>Govt. E.C. Pen.F.</t>
  </si>
  <si>
    <t>Govt. E.C.Pen.F.</t>
  </si>
  <si>
    <t>Emp. E.C.Pen.F.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</si>
</sst>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8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24"/>
      <color theme="0"/>
      <name val="Cambria"/>
      <family val="1"/>
      <scheme val="major"/>
    </font>
    <font>
      <sz val="28"/>
      <color rgb="FFFFFF00"/>
      <name val="Brush Script Std"/>
      <family val="3"/>
    </font>
    <font>
      <sz val="28"/>
      <color rgb="FFFFFF00"/>
      <name val="Bodoni Bd BT"/>
      <family val="1"/>
    </font>
    <font>
      <b/>
      <sz val="16"/>
      <color theme="1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36"/>
      <color theme="1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4">
    <xf numFmtId="0" fontId="0" fillId="0" borderId="0" xfId="0"/>
    <xf numFmtId="1" fontId="2" fillId="0" borderId="8" xfId="0" applyNumberFormat="1" applyFont="1" applyBorder="1" applyAlignment="1" applyProtection="1">
      <alignment horizontal="center" vertical="center" wrapText="1"/>
      <protection locked="0" hidden="1"/>
    </xf>
    <xf numFmtId="0" fontId="2" fillId="0" borderId="8" xfId="0" applyFont="1" applyBorder="1" applyAlignment="1" applyProtection="1">
      <alignment horizontal="center" vertical="center"/>
      <protection locked="0" hidden="1"/>
    </xf>
    <xf numFmtId="0" fontId="6" fillId="3" borderId="0" xfId="0" applyFont="1" applyFill="1" applyBorder="1" applyAlignment="1" applyProtection="1">
      <alignment horizontal="center" vertical="center"/>
      <protection hidden="1"/>
    </xf>
    <xf numFmtId="0" fontId="5" fillId="0" borderId="32" xfId="0" applyFont="1" applyBorder="1" applyAlignment="1" applyProtection="1">
      <alignment horizontal="center" vertical="center"/>
      <protection hidden="1"/>
    </xf>
    <xf numFmtId="0" fontId="8" fillId="3" borderId="30" xfId="0" applyFont="1" applyFill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locked="0" hidden="1"/>
    </xf>
    <xf numFmtId="9" fontId="8" fillId="4" borderId="36" xfId="0" applyNumberFormat="1" applyFont="1" applyFill="1" applyBorder="1" applyAlignment="1" applyProtection="1">
      <alignment horizontal="center" vertical="center" wrapText="1"/>
      <protection locked="0" hidden="1"/>
    </xf>
    <xf numFmtId="9" fontId="8" fillId="3" borderId="36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24" xfId="0" applyFont="1" applyBorder="1" applyAlignment="1" applyProtection="1">
      <alignment horizontal="center" vertical="center"/>
      <protection locked="0" hidden="1"/>
    </xf>
    <xf numFmtId="0" fontId="12" fillId="0" borderId="17" xfId="0" applyFont="1" applyBorder="1" applyAlignment="1" applyProtection="1">
      <alignment horizontal="center" vertical="center"/>
      <protection locked="0" hidden="1"/>
    </xf>
    <xf numFmtId="1" fontId="2" fillId="0" borderId="25" xfId="0" applyNumberFormat="1" applyFont="1" applyBorder="1" applyAlignment="1" applyProtection="1">
      <alignment horizontal="center" vertical="center" wrapText="1"/>
      <protection locked="0" hidden="1"/>
    </xf>
    <xf numFmtId="1" fontId="1" fillId="0" borderId="26" xfId="0" applyNumberFormat="1" applyFont="1" applyBorder="1" applyAlignment="1" applyProtection="1">
      <alignment horizontal="center" vertical="center" wrapText="1"/>
      <protection hidden="1"/>
    </xf>
    <xf numFmtId="1" fontId="1" fillId="0" borderId="16" xfId="0" applyNumberFormat="1" applyFont="1" applyBorder="1" applyAlignment="1" applyProtection="1">
      <alignment horizontal="center" vertical="center" wrapText="1"/>
      <protection hidden="1"/>
    </xf>
    <xf numFmtId="1" fontId="2" fillId="0" borderId="20" xfId="0" applyNumberFormat="1" applyFont="1" applyBorder="1" applyAlignment="1" applyProtection="1">
      <alignment horizontal="center" vertical="center" wrapText="1"/>
      <protection locked="0" hidden="1"/>
    </xf>
    <xf numFmtId="1" fontId="1" fillId="0" borderId="21" xfId="0" applyNumberFormat="1" applyFont="1" applyBorder="1" applyAlignment="1" applyProtection="1">
      <alignment horizontal="center" vertical="center" wrapText="1"/>
      <protection hidden="1"/>
    </xf>
    <xf numFmtId="0" fontId="2" fillId="0" borderId="20" xfId="0" applyFont="1" applyBorder="1" applyAlignment="1" applyProtection="1">
      <alignment horizontal="center" vertical="center"/>
      <protection locked="0" hidden="1"/>
    </xf>
    <xf numFmtId="1" fontId="2" fillId="0" borderId="31" xfId="0" applyNumberFormat="1" applyFont="1" applyBorder="1" applyAlignment="1" applyProtection="1">
      <alignment horizontal="center" vertical="center" wrapText="1"/>
      <protection locked="0" hidden="1"/>
    </xf>
    <xf numFmtId="9" fontId="8" fillId="4" borderId="35" xfId="0" applyNumberFormat="1" applyFont="1" applyFill="1" applyBorder="1" applyAlignment="1" applyProtection="1">
      <alignment horizontal="center" vertical="center" wrapText="1"/>
      <protection locked="0" hidden="1"/>
    </xf>
    <xf numFmtId="1" fontId="2" fillId="2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textRotation="90" wrapText="1"/>
      <protection hidden="1"/>
    </xf>
    <xf numFmtId="0" fontId="8" fillId="4" borderId="7" xfId="0" applyFont="1" applyFill="1" applyBorder="1" applyAlignment="1" applyProtection="1">
      <alignment horizontal="center" vertical="center" textRotation="90" wrapText="1"/>
      <protection locked="0" hidden="1"/>
    </xf>
    <xf numFmtId="0" fontId="8" fillId="4" borderId="35" xfId="0" applyFont="1" applyFill="1" applyBorder="1" applyAlignment="1" applyProtection="1">
      <alignment horizontal="center" vertical="center" textRotation="90" wrapText="1"/>
      <protection locked="0"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right" vertical="center"/>
      <protection hidden="1"/>
    </xf>
    <xf numFmtId="0" fontId="2" fillId="0" borderId="10" xfId="0" applyFont="1" applyBorder="1" applyAlignment="1" applyProtection="1">
      <alignment horizontal="center" vertical="center"/>
      <protection locked="0" hidden="1"/>
    </xf>
    <xf numFmtId="0" fontId="2" fillId="0" borderId="18" xfId="0" applyFont="1" applyBorder="1" applyAlignment="1" applyProtection="1">
      <alignment horizontal="center" vertical="center"/>
      <protection locked="0" hidden="1"/>
    </xf>
    <xf numFmtId="0" fontId="2" fillId="0" borderId="53" xfId="0" applyFont="1" applyBorder="1" applyAlignment="1" applyProtection="1">
      <alignment horizontal="center" vertical="center"/>
      <protection locked="0" hidden="1"/>
    </xf>
    <xf numFmtId="0" fontId="2" fillId="0" borderId="57" xfId="0" applyFont="1" applyBorder="1" applyAlignment="1" applyProtection="1">
      <alignment horizontal="center" vertical="center"/>
      <protection locked="0" hidden="1"/>
    </xf>
    <xf numFmtId="0" fontId="12" fillId="3" borderId="17" xfId="0" applyFont="1" applyFill="1" applyBorder="1" applyAlignment="1" applyProtection="1">
      <alignment horizontal="center" vertical="center" textRotation="90"/>
      <protection hidden="1"/>
    </xf>
    <xf numFmtId="0" fontId="12" fillId="3" borderId="20" xfId="0" applyFont="1" applyFill="1" applyBorder="1" applyAlignment="1" applyProtection="1">
      <alignment horizontal="center" vertical="center" textRotation="90"/>
      <protection hidden="1"/>
    </xf>
    <xf numFmtId="0" fontId="1" fillId="0" borderId="52" xfId="0" applyFont="1" applyBorder="1" applyAlignment="1" applyProtection="1">
      <alignment horizontal="center" vertical="center"/>
      <protection hidden="1"/>
    </xf>
    <xf numFmtId="0" fontId="1" fillId="0" borderId="12" xfId="0" applyFont="1" applyBorder="1" applyAlignment="1" applyProtection="1">
      <alignment horizontal="center" vertical="center"/>
      <protection hidden="1"/>
    </xf>
    <xf numFmtId="0" fontId="1" fillId="0" borderId="19" xfId="0" applyFont="1" applyBorder="1" applyAlignment="1" applyProtection="1">
      <alignment horizontal="center" vertical="center"/>
      <protection hidden="1"/>
    </xf>
    <xf numFmtId="0" fontId="1" fillId="0" borderId="8" xfId="0" applyFont="1" applyBorder="1" applyAlignment="1" applyProtection="1">
      <alignment horizontal="center" vertical="center"/>
      <protection locked="0" hidden="1"/>
    </xf>
    <xf numFmtId="0" fontId="1" fillId="0" borderId="20" xfId="0" applyFont="1" applyBorder="1" applyAlignment="1" applyProtection="1">
      <alignment horizontal="center" vertical="center"/>
      <protection locked="0" hidden="1"/>
    </xf>
    <xf numFmtId="0" fontId="1" fillId="0" borderId="10" xfId="0" applyFont="1" applyBorder="1" applyAlignment="1" applyProtection="1">
      <alignment horizontal="center" vertical="center"/>
      <protection locked="0" hidden="1"/>
    </xf>
    <xf numFmtId="0" fontId="1" fillId="0" borderId="18" xfId="0" applyFont="1" applyBorder="1" applyAlignment="1" applyProtection="1">
      <alignment horizontal="center" vertical="center"/>
      <protection locked="0" hidden="1"/>
    </xf>
    <xf numFmtId="0" fontId="17" fillId="0" borderId="58" xfId="0" applyFont="1" applyBorder="1" applyAlignment="1" applyProtection="1">
      <alignment horizontal="center" vertical="center"/>
      <protection hidden="1"/>
    </xf>
    <xf numFmtId="0" fontId="17" fillId="0" borderId="16" xfId="0" applyFont="1" applyBorder="1" applyAlignment="1" applyProtection="1">
      <alignment horizontal="center" vertical="center"/>
      <protection hidden="1"/>
    </xf>
    <xf numFmtId="0" fontId="17" fillId="0" borderId="21" xfId="0" applyFont="1" applyBorder="1" applyAlignment="1" applyProtection="1">
      <alignment horizontal="center" vertical="center"/>
      <protection hidden="1"/>
    </xf>
    <xf numFmtId="1" fontId="1" fillId="3" borderId="38" xfId="0" applyNumberFormat="1" applyFont="1" applyFill="1" applyBorder="1" applyAlignment="1" applyProtection="1">
      <alignment horizontal="center" vertical="center" wrapText="1"/>
      <protection hidden="1"/>
    </xf>
    <xf numFmtId="1" fontId="1" fillId="3" borderId="39" xfId="0" applyNumberFormat="1" applyFont="1" applyFill="1" applyBorder="1" applyAlignment="1" applyProtection="1">
      <alignment horizontal="center" vertical="center" wrapText="1"/>
      <protection hidden="1"/>
    </xf>
    <xf numFmtId="1" fontId="1" fillId="3" borderId="40" xfId="0" applyNumberFormat="1" applyFont="1" applyFill="1" applyBorder="1" applyAlignment="1" applyProtection="1">
      <alignment horizontal="center" vertical="center" wrapText="1"/>
      <protection hidden="1"/>
    </xf>
    <xf numFmtId="0" fontId="8" fillId="0" borderId="48" xfId="0" applyFont="1" applyBorder="1" applyAlignment="1" applyProtection="1">
      <alignment horizontal="center" vertical="center"/>
      <protection locked="0"/>
    </xf>
    <xf numFmtId="0" fontId="8" fillId="0" borderId="49" xfId="0" applyFont="1" applyBorder="1" applyAlignment="1" applyProtection="1">
      <alignment horizontal="center" vertical="center"/>
      <protection locked="0"/>
    </xf>
    <xf numFmtId="0" fontId="8" fillId="0" borderId="50" xfId="0" applyFont="1" applyBorder="1" applyAlignment="1" applyProtection="1">
      <alignment horizontal="center" vertical="center"/>
      <protection locked="0"/>
    </xf>
    <xf numFmtId="1" fontId="2" fillId="0" borderId="24" xfId="0" applyNumberFormat="1" applyFont="1" applyBorder="1" applyAlignment="1" applyProtection="1">
      <alignment horizontal="center" vertical="center" wrapText="1"/>
      <protection locked="0" hidden="1"/>
    </xf>
    <xf numFmtId="1" fontId="2" fillId="0" borderId="6" xfId="0" applyNumberFormat="1" applyFont="1" applyBorder="1" applyAlignment="1" applyProtection="1">
      <alignment horizontal="center" vertical="center" wrapText="1"/>
      <protection locked="0" hidden="1"/>
    </xf>
    <xf numFmtId="1" fontId="2" fillId="0" borderId="17" xfId="0" applyNumberFormat="1" applyFont="1" applyBorder="1" applyAlignment="1" applyProtection="1">
      <alignment horizontal="center" vertical="center" wrapText="1"/>
      <protection locked="0" hidden="1"/>
    </xf>
    <xf numFmtId="0" fontId="2" fillId="0" borderId="51" xfId="0" applyFont="1" applyBorder="1" applyAlignment="1" applyProtection="1">
      <alignment horizontal="center" vertical="center"/>
      <protection locked="0" hidden="1"/>
    </xf>
    <xf numFmtId="0" fontId="2" fillId="0" borderId="52" xfId="0" applyFont="1" applyBorder="1" applyAlignment="1" applyProtection="1">
      <alignment horizontal="center" vertical="center"/>
      <protection locked="0" hidden="1"/>
    </xf>
    <xf numFmtId="0" fontId="2" fillId="0" borderId="6" xfId="0" applyFont="1" applyBorder="1" applyAlignment="1" applyProtection="1">
      <alignment horizontal="center" vertical="center"/>
      <protection locked="0" hidden="1"/>
    </xf>
    <xf numFmtId="0" fontId="2" fillId="0" borderId="12" xfId="0" applyFont="1" applyBorder="1" applyAlignment="1" applyProtection="1">
      <alignment horizontal="center" vertical="center"/>
      <protection locked="0" hidden="1"/>
    </xf>
    <xf numFmtId="0" fontId="2" fillId="0" borderId="17" xfId="0" applyFont="1" applyBorder="1" applyAlignment="1" applyProtection="1">
      <alignment horizontal="center" vertical="center"/>
      <protection locked="0" hidden="1"/>
    </xf>
    <xf numFmtId="0" fontId="2" fillId="0" borderId="19" xfId="0" applyFont="1" applyBorder="1" applyAlignment="1" applyProtection="1">
      <alignment horizontal="center" vertical="center"/>
      <protection locked="0" hidden="1"/>
    </xf>
    <xf numFmtId="17" fontId="8" fillId="0" borderId="25" xfId="0" applyNumberFormat="1" applyFont="1" applyBorder="1" applyAlignment="1" applyProtection="1">
      <alignment horizontal="center" vertical="center" wrapText="1"/>
      <protection locked="0"/>
    </xf>
    <xf numFmtId="17" fontId="8" fillId="0" borderId="26" xfId="0" applyNumberFormat="1" applyFont="1" applyBorder="1" applyAlignment="1" applyProtection="1">
      <alignment horizontal="center" vertical="center" wrapText="1"/>
      <protection locked="0"/>
    </xf>
    <xf numFmtId="17" fontId="8" fillId="0" borderId="8" xfId="0" applyNumberFormat="1" applyFont="1" applyBorder="1" applyAlignment="1" applyProtection="1">
      <alignment horizontal="center" vertical="center" wrapText="1"/>
      <protection locked="0"/>
    </xf>
    <xf numFmtId="17" fontId="8" fillId="0" borderId="16" xfId="0" applyNumberFormat="1" applyFont="1" applyBorder="1" applyAlignment="1" applyProtection="1">
      <alignment horizontal="center" vertical="center" wrapText="1"/>
      <protection locked="0"/>
    </xf>
    <xf numFmtId="17" fontId="8" fillId="0" borderId="20" xfId="0" applyNumberFormat="1" applyFont="1" applyBorder="1" applyAlignment="1" applyProtection="1">
      <alignment horizontal="center" vertical="center" wrapText="1"/>
      <protection locked="0"/>
    </xf>
    <xf numFmtId="17" fontId="8" fillId="0" borderId="21" xfId="0" applyNumberFormat="1" applyFont="1" applyBorder="1" applyAlignment="1" applyProtection="1">
      <alignment horizontal="center" vertical="center" wrapText="1"/>
      <protection locked="0"/>
    </xf>
    <xf numFmtId="0" fontId="18" fillId="3" borderId="20" xfId="0" applyFont="1" applyFill="1" applyBorder="1" applyAlignment="1" applyProtection="1">
      <alignment horizontal="center" vertical="center" textRotation="90"/>
      <protection hidden="1"/>
    </xf>
    <xf numFmtId="1" fontId="2" fillId="0" borderId="22" xfId="0" applyNumberFormat="1" applyFont="1" applyBorder="1" applyAlignment="1" applyProtection="1">
      <alignment horizontal="center" vertical="center" wrapText="1"/>
      <protection locked="0" hidden="1"/>
    </xf>
    <xf numFmtId="1" fontId="2" fillId="0" borderId="10" xfId="0" applyNumberFormat="1" applyFont="1" applyBorder="1" applyAlignment="1" applyProtection="1">
      <alignment horizontal="center" vertical="center" wrapText="1"/>
      <protection locked="0" hidden="1"/>
    </xf>
    <xf numFmtId="1" fontId="2" fillId="0" borderId="18" xfId="0" applyNumberFormat="1" applyFont="1" applyBorder="1" applyAlignment="1" applyProtection="1">
      <alignment horizontal="center" vertical="center" wrapText="1"/>
      <protection locked="0"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5" xfId="0" applyFont="1" applyBorder="1" applyAlignment="1" applyProtection="1">
      <alignment horizontal="center" vertical="center"/>
      <protection hidden="1"/>
    </xf>
    <xf numFmtId="0" fontId="8" fillId="3" borderId="24" xfId="0" applyFont="1" applyFill="1" applyBorder="1" applyAlignment="1" applyProtection="1">
      <alignment horizontal="center" vertical="center"/>
      <protection hidden="1"/>
    </xf>
    <xf numFmtId="0" fontId="8" fillId="3" borderId="25" xfId="0" applyFont="1" applyFill="1" applyBorder="1" applyAlignment="1" applyProtection="1">
      <alignment horizontal="center" vertical="center"/>
      <protection hidden="1"/>
    </xf>
    <xf numFmtId="0" fontId="8" fillId="3" borderId="26" xfId="0" applyFont="1" applyFill="1" applyBorder="1" applyAlignment="1" applyProtection="1">
      <alignment horizontal="center" vertical="center"/>
      <protection hidden="1"/>
    </xf>
    <xf numFmtId="0" fontId="8" fillId="3" borderId="54" xfId="0" applyFont="1" applyFill="1" applyBorder="1" applyAlignment="1" applyProtection="1">
      <alignment horizontal="center" vertical="center" textRotation="90" wrapText="1"/>
      <protection hidden="1"/>
    </xf>
    <xf numFmtId="0" fontId="8" fillId="3" borderId="55" xfId="0" applyFont="1" applyFill="1" applyBorder="1" applyAlignment="1" applyProtection="1">
      <alignment horizontal="center" vertical="center" textRotation="90" wrapText="1"/>
      <protection hidden="1"/>
    </xf>
    <xf numFmtId="0" fontId="8" fillId="3" borderId="36" xfId="0" applyFont="1" applyFill="1" applyBorder="1" applyAlignment="1" applyProtection="1">
      <alignment horizontal="center" vertical="center" textRotation="90" wrapText="1"/>
      <protection hidden="1"/>
    </xf>
    <xf numFmtId="0" fontId="8" fillId="3" borderId="31" xfId="0" applyFont="1" applyFill="1" applyBorder="1" applyAlignment="1" applyProtection="1">
      <alignment horizontal="center" vertical="center" textRotation="90" wrapText="1"/>
      <protection hidden="1"/>
    </xf>
    <xf numFmtId="0" fontId="8" fillId="3" borderId="29" xfId="0" applyFont="1" applyFill="1" applyBorder="1" applyAlignment="1" applyProtection="1">
      <alignment horizontal="center" vertical="center" textRotation="90" wrapText="1"/>
      <protection hidden="1"/>
    </xf>
    <xf numFmtId="0" fontId="8" fillId="3" borderId="35" xfId="0" applyFont="1" applyFill="1" applyBorder="1" applyAlignment="1" applyProtection="1">
      <alignment horizontal="center" vertical="center" textRotation="90" wrapText="1"/>
      <protection hidden="1"/>
    </xf>
    <xf numFmtId="0" fontId="5" fillId="3" borderId="32" xfId="0" applyFont="1" applyFill="1" applyBorder="1" applyAlignment="1" applyProtection="1">
      <alignment horizontal="center" vertical="center"/>
      <protection hidden="1"/>
    </xf>
    <xf numFmtId="0" fontId="5" fillId="3" borderId="28" xfId="0" applyFont="1" applyFill="1" applyBorder="1" applyAlignment="1" applyProtection="1">
      <alignment horizontal="center" vertical="center"/>
      <protection hidden="1"/>
    </xf>
    <xf numFmtId="0" fontId="5" fillId="3" borderId="34" xfId="0" applyFont="1" applyFill="1" applyBorder="1" applyAlignment="1" applyProtection="1">
      <alignment horizontal="center" vertical="center"/>
      <protection hidden="1"/>
    </xf>
    <xf numFmtId="0" fontId="5" fillId="3" borderId="31" xfId="0" applyFont="1" applyFill="1" applyBorder="1" applyAlignment="1" applyProtection="1">
      <alignment horizontal="center" vertical="center" wrapText="1"/>
      <protection hidden="1"/>
    </xf>
    <xf numFmtId="0" fontId="5" fillId="3" borderId="29" xfId="0" applyFont="1" applyFill="1" applyBorder="1" applyAlignment="1" applyProtection="1">
      <alignment horizontal="center" vertical="center" wrapText="1"/>
      <protection hidden="1"/>
    </xf>
    <xf numFmtId="0" fontId="5" fillId="3" borderId="35" xfId="0" applyFont="1" applyFill="1" applyBorder="1" applyAlignment="1" applyProtection="1">
      <alignment horizontal="center" vertical="center" wrapText="1"/>
      <protection hidden="1"/>
    </xf>
    <xf numFmtId="0" fontId="4" fillId="6" borderId="45" xfId="0" applyFont="1" applyFill="1" applyBorder="1" applyAlignment="1" applyProtection="1">
      <alignment horizontal="center" vertical="center"/>
      <protection hidden="1"/>
    </xf>
    <xf numFmtId="0" fontId="4" fillId="6" borderId="46" xfId="0" applyFont="1" applyFill="1" applyBorder="1" applyAlignment="1" applyProtection="1">
      <alignment horizontal="center" vertical="center"/>
      <protection hidden="1"/>
    </xf>
    <xf numFmtId="0" fontId="4" fillId="6" borderId="45" xfId="0" applyFont="1" applyFill="1" applyBorder="1" applyAlignment="1" applyProtection="1">
      <alignment horizontal="center" vertical="center"/>
      <protection locked="0" hidden="1"/>
    </xf>
    <xf numFmtId="0" fontId="4" fillId="6" borderId="46" xfId="0" applyFont="1" applyFill="1" applyBorder="1" applyAlignment="1" applyProtection="1">
      <alignment horizontal="center" vertical="center"/>
      <protection locked="0" hidden="1"/>
    </xf>
    <xf numFmtId="0" fontId="4" fillId="6" borderId="47" xfId="0" applyFont="1" applyFill="1" applyBorder="1" applyAlignment="1" applyProtection="1">
      <alignment horizontal="center" vertical="center"/>
      <protection locked="0" hidden="1"/>
    </xf>
    <xf numFmtId="0" fontId="4" fillId="6" borderId="47" xfId="0" applyFont="1" applyFill="1" applyBorder="1" applyAlignment="1" applyProtection="1">
      <alignment horizontal="center" vertical="center"/>
      <protection hidden="1"/>
    </xf>
    <xf numFmtId="0" fontId="7" fillId="0" borderId="13" xfId="0" applyFont="1" applyBorder="1" applyAlignment="1" applyProtection="1">
      <alignment horizontal="center" vertical="center"/>
      <protection hidden="1"/>
    </xf>
    <xf numFmtId="0" fontId="7" fillId="0" borderId="14" xfId="0" applyFont="1" applyBorder="1" applyAlignment="1" applyProtection="1">
      <alignment horizontal="center" vertical="center"/>
      <protection hidden="1"/>
    </xf>
    <xf numFmtId="0" fontId="7" fillId="0" borderId="15" xfId="0" applyFont="1" applyBorder="1" applyAlignment="1" applyProtection="1">
      <alignment horizontal="center" vertical="center"/>
      <protection hidden="1"/>
    </xf>
    <xf numFmtId="0" fontId="5" fillId="0" borderId="31" xfId="0" applyFont="1" applyBorder="1" applyAlignment="1" applyProtection="1">
      <alignment horizontal="center" vertical="center"/>
      <protection hidden="1"/>
    </xf>
    <xf numFmtId="0" fontId="5" fillId="0" borderId="33" xfId="0" applyFont="1" applyBorder="1" applyAlignment="1" applyProtection="1">
      <alignment horizontal="center" vertical="center"/>
      <protection hidden="1"/>
    </xf>
    <xf numFmtId="0" fontId="8" fillId="2" borderId="17" xfId="0" applyFont="1" applyFill="1" applyBorder="1" applyAlignment="1" applyProtection="1">
      <alignment horizontal="center" vertical="center"/>
      <protection locked="0" hidden="1"/>
    </xf>
    <xf numFmtId="0" fontId="8" fillId="2" borderId="20" xfId="0" applyFont="1" applyFill="1" applyBorder="1" applyAlignment="1" applyProtection="1">
      <alignment horizontal="center" vertical="center"/>
      <protection locked="0" hidden="1"/>
    </xf>
    <xf numFmtId="0" fontId="8" fillId="2" borderId="21" xfId="0" applyFont="1" applyFill="1" applyBorder="1" applyAlignment="1" applyProtection="1">
      <alignment horizontal="center" vertical="center"/>
      <protection locked="0" hidden="1"/>
    </xf>
    <xf numFmtId="0" fontId="8" fillId="2" borderId="48" xfId="0" applyFont="1" applyFill="1" applyBorder="1" applyAlignment="1" applyProtection="1">
      <alignment horizontal="center" vertical="center"/>
      <protection locked="0" hidden="1"/>
    </xf>
    <xf numFmtId="0" fontId="8" fillId="2" borderId="23" xfId="0" applyFont="1" applyFill="1" applyBorder="1" applyAlignment="1" applyProtection="1">
      <alignment horizontal="center" vertical="center"/>
      <protection locked="0" hidden="1"/>
    </xf>
    <xf numFmtId="0" fontId="8" fillId="2" borderId="27" xfId="0" applyFont="1" applyFill="1" applyBorder="1" applyAlignment="1" applyProtection="1">
      <alignment horizontal="center" vertical="center"/>
      <protection locked="0" hidden="1"/>
    </xf>
    <xf numFmtId="0" fontId="8" fillId="2" borderId="49" xfId="0" applyFont="1" applyFill="1" applyBorder="1" applyAlignment="1" applyProtection="1">
      <alignment horizontal="center" vertical="center"/>
      <protection locked="0" hidden="1"/>
    </xf>
    <xf numFmtId="0" fontId="8" fillId="2" borderId="11" xfId="0" applyFont="1" applyFill="1" applyBorder="1" applyAlignment="1" applyProtection="1">
      <alignment horizontal="center" vertical="center"/>
      <protection locked="0" hidden="1"/>
    </xf>
    <xf numFmtId="0" fontId="8" fillId="2" borderId="9" xfId="0" applyFont="1" applyFill="1" applyBorder="1" applyAlignment="1" applyProtection="1">
      <alignment horizontal="center" vertical="center"/>
      <protection locked="0" hidden="1"/>
    </xf>
    <xf numFmtId="0" fontId="8" fillId="2" borderId="50" xfId="0" applyFont="1" applyFill="1" applyBorder="1" applyAlignment="1" applyProtection="1">
      <alignment horizontal="center" vertical="center"/>
      <protection locked="0" hidden="1"/>
    </xf>
    <xf numFmtId="0" fontId="8" fillId="2" borderId="42" xfId="0" applyFont="1" applyFill="1" applyBorder="1" applyAlignment="1" applyProtection="1">
      <alignment horizontal="center" vertical="center"/>
      <protection locked="0" hidden="1"/>
    </xf>
    <xf numFmtId="0" fontId="8" fillId="2" borderId="44" xfId="0" applyFont="1" applyFill="1" applyBorder="1" applyAlignment="1" applyProtection="1">
      <alignment horizontal="center" vertical="center"/>
      <protection locked="0" hidden="1"/>
    </xf>
    <xf numFmtId="0" fontId="8" fillId="2" borderId="24" xfId="0" applyFont="1" applyFill="1" applyBorder="1" applyAlignment="1" applyProtection="1">
      <alignment horizontal="center" vertical="center"/>
      <protection locked="0" hidden="1"/>
    </xf>
    <xf numFmtId="0" fontId="8" fillId="2" borderId="25" xfId="0" applyFont="1" applyFill="1" applyBorder="1" applyAlignment="1" applyProtection="1">
      <alignment horizontal="center" vertical="center"/>
      <protection locked="0" hidden="1"/>
    </xf>
    <xf numFmtId="0" fontId="8" fillId="2" borderId="26" xfId="0" applyFont="1" applyFill="1" applyBorder="1" applyAlignment="1" applyProtection="1">
      <alignment horizontal="center" vertical="center"/>
      <protection locked="0" hidden="1"/>
    </xf>
    <xf numFmtId="0" fontId="8" fillId="2" borderId="6" xfId="0" applyFont="1" applyFill="1" applyBorder="1" applyAlignment="1" applyProtection="1">
      <alignment horizontal="center" vertical="center"/>
      <protection locked="0" hidden="1"/>
    </xf>
    <xf numFmtId="0" fontId="8" fillId="2" borderId="8" xfId="0" applyFont="1" applyFill="1" applyBorder="1" applyAlignment="1" applyProtection="1">
      <alignment horizontal="center" vertical="center"/>
      <protection locked="0" hidden="1"/>
    </xf>
    <xf numFmtId="0" fontId="8" fillId="2" borderId="16" xfId="0" applyFont="1" applyFill="1" applyBorder="1" applyAlignment="1" applyProtection="1">
      <alignment horizontal="center" vertical="center"/>
      <protection locked="0" hidden="1"/>
    </xf>
    <xf numFmtId="0" fontId="8" fillId="0" borderId="48" xfId="0" applyFont="1" applyBorder="1" applyAlignment="1" applyProtection="1">
      <alignment horizontal="center" vertical="center"/>
      <protection hidden="1"/>
    </xf>
    <xf numFmtId="0" fontId="8" fillId="0" borderId="23" xfId="0" applyFont="1" applyBorder="1" applyAlignment="1" applyProtection="1">
      <alignment horizontal="center" vertical="center"/>
      <protection hidden="1"/>
    </xf>
    <xf numFmtId="0" fontId="8" fillId="0" borderId="27" xfId="0" applyFont="1" applyBorder="1" applyAlignment="1" applyProtection="1">
      <alignment horizontal="center" vertical="center"/>
      <protection hidden="1"/>
    </xf>
    <xf numFmtId="0" fontId="8" fillId="0" borderId="49" xfId="0" applyFont="1" applyBorder="1" applyAlignment="1" applyProtection="1">
      <alignment horizontal="center" vertical="center"/>
      <protection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3" borderId="7" xfId="0" applyFont="1" applyFill="1" applyBorder="1" applyAlignment="1" applyProtection="1">
      <alignment horizontal="center" vertical="center" textRotation="90" wrapText="1"/>
      <protection hidden="1"/>
    </xf>
    <xf numFmtId="0" fontId="8" fillId="0" borderId="50" xfId="0" applyFont="1" applyBorder="1" applyAlignment="1" applyProtection="1">
      <alignment horizontal="center" vertical="center"/>
      <protection hidden="1"/>
    </xf>
    <xf numFmtId="0" fontId="8" fillId="0" borderId="42" xfId="0" applyFont="1" applyBorder="1" applyAlignment="1" applyProtection="1">
      <alignment horizontal="center" vertical="center"/>
      <protection hidden="1"/>
    </xf>
    <xf numFmtId="0" fontId="8" fillId="0" borderId="44" xfId="0" applyFont="1" applyBorder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0" fillId="3" borderId="56" xfId="0" applyFont="1" applyFill="1" applyBorder="1" applyAlignment="1" applyProtection="1">
      <alignment horizontal="center" vertical="center" textRotation="90"/>
      <protection hidden="1"/>
    </xf>
    <xf numFmtId="0" fontId="10" fillId="3" borderId="37" xfId="0" applyFont="1" applyFill="1" applyBorder="1" applyAlignment="1" applyProtection="1">
      <alignment horizontal="center" vertical="center" textRotation="90"/>
      <protection hidden="1"/>
    </xf>
    <xf numFmtId="0" fontId="10" fillId="3" borderId="56" xfId="0" applyFont="1" applyFill="1" applyBorder="1" applyAlignment="1" applyProtection="1">
      <alignment horizontal="center" vertical="center" textRotation="90" wrapText="1"/>
      <protection hidden="1"/>
    </xf>
    <xf numFmtId="0" fontId="10" fillId="3" borderId="37" xfId="0" applyFont="1" applyFill="1" applyBorder="1" applyAlignment="1" applyProtection="1">
      <alignment horizontal="center" vertical="center" textRotation="90" wrapText="1"/>
      <protection hidden="1"/>
    </xf>
    <xf numFmtId="0" fontId="11" fillId="3" borderId="59" xfId="0" applyFont="1" applyFill="1" applyBorder="1" applyAlignment="1" applyProtection="1">
      <alignment horizontal="center" vertical="center" textRotation="90" wrapText="1"/>
      <protection hidden="1"/>
    </xf>
    <xf numFmtId="0" fontId="11" fillId="3" borderId="60" xfId="0" applyFont="1" applyFill="1" applyBorder="1" applyAlignment="1" applyProtection="1">
      <alignment horizontal="center" vertical="center" textRotation="90" wrapText="1"/>
      <protection hidden="1"/>
    </xf>
    <xf numFmtId="0" fontId="11" fillId="3" borderId="61" xfId="0" applyFont="1" applyFill="1" applyBorder="1" applyAlignment="1" applyProtection="1">
      <alignment horizontal="center" vertical="center" textRotation="90" wrapText="1"/>
      <protection hidden="1"/>
    </xf>
    <xf numFmtId="0" fontId="8" fillId="3" borderId="49" xfId="0" applyFont="1" applyFill="1" applyBorder="1" applyAlignment="1" applyProtection="1">
      <alignment horizontal="center" vertical="center" wrapText="1"/>
      <protection hidden="1"/>
    </xf>
    <xf numFmtId="0" fontId="8" fillId="3" borderId="11" xfId="0" applyFont="1" applyFill="1" applyBorder="1" applyAlignment="1" applyProtection="1">
      <alignment horizontal="center" vertical="center" wrapText="1"/>
      <protection hidden="1"/>
    </xf>
    <xf numFmtId="0" fontId="8" fillId="3" borderId="12" xfId="0" applyFont="1" applyFill="1" applyBorder="1" applyAlignment="1" applyProtection="1">
      <alignment horizontal="center" vertical="center" wrapText="1"/>
      <protection hidden="1"/>
    </xf>
    <xf numFmtId="0" fontId="8" fillId="3" borderId="10" xfId="0" applyFont="1" applyFill="1" applyBorder="1" applyAlignment="1" applyProtection="1">
      <alignment horizontal="center" vertical="center" wrapText="1"/>
      <protection hidden="1"/>
    </xf>
    <xf numFmtId="0" fontId="8" fillId="3" borderId="30" xfId="0" applyFont="1" applyFill="1" applyBorder="1" applyAlignment="1" applyProtection="1">
      <alignment horizontal="center" vertical="center" wrapText="1"/>
      <protection hidden="1"/>
    </xf>
    <xf numFmtId="0" fontId="8" fillId="3" borderId="42" xfId="0" applyFont="1" applyFill="1" applyBorder="1" applyAlignment="1" applyProtection="1">
      <alignment horizontal="center" vertical="center" wrapText="1"/>
      <protection hidden="1"/>
    </xf>
    <xf numFmtId="0" fontId="8" fillId="3" borderId="43" xfId="0" applyFont="1" applyFill="1" applyBorder="1" applyAlignment="1" applyProtection="1">
      <alignment horizontal="center" vertical="center" wrapText="1"/>
      <protection hidden="1"/>
    </xf>
    <xf numFmtId="0" fontId="8" fillId="3" borderId="41" xfId="0" applyFont="1" applyFill="1" applyBorder="1" applyAlignment="1" applyProtection="1">
      <alignment horizontal="center" vertical="center" textRotation="90" wrapText="1"/>
      <protection hidden="1"/>
    </xf>
    <xf numFmtId="0" fontId="8" fillId="3" borderId="34" xfId="0" applyFont="1" applyFill="1" applyBorder="1" applyAlignment="1" applyProtection="1">
      <alignment horizontal="center" vertical="center" textRotation="90" wrapText="1"/>
      <protection hidden="1"/>
    </xf>
    <xf numFmtId="0" fontId="19" fillId="3" borderId="1" xfId="0" applyFont="1" applyFill="1" applyBorder="1" applyAlignment="1" applyProtection="1">
      <alignment horizontal="right" vertical="center"/>
      <protection hidden="1"/>
    </xf>
    <xf numFmtId="0" fontId="19" fillId="3" borderId="2" xfId="0" applyFont="1" applyFill="1" applyBorder="1" applyAlignment="1" applyProtection="1">
      <alignment horizontal="right" vertical="center"/>
      <protection hidden="1"/>
    </xf>
    <xf numFmtId="0" fontId="19" fillId="2" borderId="2" xfId="0" applyFont="1" applyFill="1" applyBorder="1" applyAlignment="1" applyProtection="1">
      <alignment horizontal="left" vertical="center"/>
      <protection locked="0"/>
    </xf>
    <xf numFmtId="0" fontId="19" fillId="2" borderId="3" xfId="0" applyFont="1" applyFill="1" applyBorder="1" applyAlignment="1" applyProtection="1">
      <alignment horizontal="left" vertical="center"/>
      <protection locked="0"/>
    </xf>
    <xf numFmtId="0" fontId="6" fillId="2" borderId="0" xfId="0" applyFont="1" applyFill="1" applyBorder="1" applyAlignment="1" applyProtection="1">
      <alignment horizontal="left" vertical="center"/>
      <protection locked="0"/>
    </xf>
    <xf numFmtId="0" fontId="5" fillId="3" borderId="31" xfId="0" applyFont="1" applyFill="1" applyBorder="1" applyAlignment="1" applyProtection="1">
      <alignment horizontal="center" vertical="center"/>
      <protection hidden="1"/>
    </xf>
    <xf numFmtId="0" fontId="5" fillId="3" borderId="29" xfId="0" applyFont="1" applyFill="1" applyBorder="1" applyAlignment="1" applyProtection="1">
      <alignment horizontal="center" vertical="center"/>
      <protection hidden="1"/>
    </xf>
    <xf numFmtId="0" fontId="5" fillId="3" borderId="35" xfId="0" applyFont="1" applyFill="1" applyBorder="1" applyAlignment="1" applyProtection="1">
      <alignment horizontal="center" vertical="center"/>
      <protection hidden="1"/>
    </xf>
    <xf numFmtId="0" fontId="8" fillId="3" borderId="30" xfId="0" applyFont="1" applyFill="1" applyBorder="1" applyAlignment="1" applyProtection="1">
      <alignment horizontal="center" vertical="center" textRotation="90" wrapText="1"/>
      <protection hidden="1"/>
    </xf>
    <xf numFmtId="0" fontId="13" fillId="5" borderId="0" xfId="0" applyFont="1" applyFill="1" applyAlignment="1" applyProtection="1">
      <alignment horizontal="center" vertical="center"/>
      <protection hidden="1"/>
    </xf>
    <xf numFmtId="0" fontId="14" fillId="5" borderId="0" xfId="0" applyFont="1" applyFill="1" applyAlignment="1" applyProtection="1">
      <alignment horizontal="center" vertical="center"/>
      <protection hidden="1"/>
    </xf>
    <xf numFmtId="14" fontId="6" fillId="2" borderId="0" xfId="0" applyNumberFormat="1" applyFont="1" applyFill="1" applyBorder="1" applyAlignment="1" applyProtection="1">
      <alignment horizontal="left" vertical="center"/>
      <protection locked="0"/>
    </xf>
    <xf numFmtId="0" fontId="6" fillId="2" borderId="5" xfId="0" applyFont="1" applyFill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vertical="top" wrapText="1"/>
      <protection hidden="1"/>
    </xf>
    <xf numFmtId="0" fontId="7" fillId="0" borderId="0" xfId="0" applyFont="1" applyBorder="1" applyAlignment="1" applyProtection="1">
      <alignment horizontal="left" vertical="top" wrapText="1"/>
      <protection hidden="1"/>
    </xf>
    <xf numFmtId="0" fontId="7" fillId="0" borderId="5" xfId="0" applyFont="1" applyBorder="1" applyAlignment="1" applyProtection="1">
      <alignment horizontal="left" vertical="top" wrapText="1"/>
      <protection hidden="1"/>
    </xf>
    <xf numFmtId="0" fontId="6" fillId="3" borderId="4" xfId="0" applyFont="1" applyFill="1" applyBorder="1" applyAlignment="1" applyProtection="1">
      <alignment horizontal="right" vertical="center"/>
      <protection hidden="1"/>
    </xf>
    <xf numFmtId="0" fontId="6" fillId="3" borderId="0" xfId="0" applyFont="1" applyFill="1" applyBorder="1" applyAlignment="1" applyProtection="1">
      <alignment horizontal="right" vertical="center"/>
      <protection hidden="1"/>
    </xf>
    <xf numFmtId="0" fontId="6" fillId="0" borderId="4" xfId="0" applyFont="1" applyBorder="1" applyAlignment="1" applyProtection="1">
      <alignment horizontal="right" vertical="center"/>
      <protection hidden="1"/>
    </xf>
    <xf numFmtId="0" fontId="6" fillId="0" borderId="0" xfId="0" applyFont="1" applyBorder="1" applyAlignment="1" applyProtection="1">
      <alignment horizontal="right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right" vertical="center"/>
      <protection hidden="1"/>
    </xf>
    <xf numFmtId="0" fontId="16" fillId="0" borderId="0" xfId="0" applyFont="1" applyBorder="1" applyAlignment="1" applyProtection="1">
      <alignment horizontal="left" vertical="center"/>
      <protection hidden="1"/>
    </xf>
    <xf numFmtId="0" fontId="16" fillId="0" borderId="5" xfId="0" applyFont="1" applyBorder="1" applyAlignment="1" applyProtection="1">
      <alignment horizontal="left" vertical="center"/>
      <protection hidden="1"/>
    </xf>
    <xf numFmtId="0" fontId="8" fillId="3" borderId="22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49"/>
  <sheetViews>
    <sheetView tabSelected="1" topLeftCell="A9" zoomScale="69" zoomScaleNormal="69" workbookViewId="0">
      <selection activeCell="AF23" sqref="AF23:AG46"/>
    </sheetView>
  </sheetViews>
  <sheetFormatPr defaultRowHeight="15"/>
  <cols>
    <col min="1" max="1" width="7.7109375" style="9" customWidth="1"/>
    <col min="2" max="2" width="20.85546875" style="9" customWidth="1"/>
    <col min="3" max="3" width="20.140625" style="9" customWidth="1"/>
    <col min="4" max="4" width="6" style="9" customWidth="1"/>
    <col min="5" max="5" width="6.5703125" style="9" customWidth="1"/>
    <col min="6" max="6" width="13.42578125" style="9" customWidth="1"/>
    <col min="7" max="7" width="8.7109375" style="9" customWidth="1"/>
    <col min="8" max="8" width="8.5703125" style="9" customWidth="1"/>
    <col min="9" max="10" width="7.7109375" style="9" customWidth="1"/>
    <col min="11" max="12" width="7.140625" style="9" customWidth="1"/>
    <col min="13" max="13" width="10.140625" style="9" bestFit="1" customWidth="1"/>
    <col min="14" max="16" width="7.7109375" style="9" customWidth="1"/>
    <col min="17" max="18" width="7.140625" style="9" customWidth="1"/>
    <col min="19" max="22" width="7.7109375" style="9" customWidth="1"/>
    <col min="23" max="24" width="7.140625" style="9" customWidth="1"/>
    <col min="25" max="38" width="7.7109375" style="9" customWidth="1"/>
    <col min="39" max="16384" width="9.140625" style="6"/>
  </cols>
  <sheetData>
    <row r="1" spans="1:38" ht="33.75" customHeight="1">
      <c r="A1" s="155" t="s">
        <v>36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</row>
    <row r="2" spans="1:38" ht="36.75" customHeight="1" thickBot="1">
      <c r="A2" s="156" t="s">
        <v>37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</row>
    <row r="3" spans="1:38" ht="52.5" customHeight="1">
      <c r="A3" s="146" t="s">
        <v>19</v>
      </c>
      <c r="B3" s="147"/>
      <c r="C3" s="147"/>
      <c r="D3" s="147"/>
      <c r="E3" s="147"/>
      <c r="F3" s="147"/>
      <c r="G3" s="148" t="s">
        <v>38</v>
      </c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9"/>
    </row>
    <row r="4" spans="1:38" ht="24.75" customHeight="1">
      <c r="A4" s="159" t="s">
        <v>34</v>
      </c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1"/>
    </row>
    <row r="5" spans="1:38" s="7" customFormat="1" ht="24.75" customHeight="1">
      <c r="A5" s="167" t="s">
        <v>41</v>
      </c>
      <c r="B5" s="168"/>
      <c r="C5" s="169"/>
      <c r="D5" s="169"/>
      <c r="E5" s="169"/>
      <c r="F5" s="169"/>
      <c r="G5" s="169"/>
      <c r="H5" s="169"/>
      <c r="I5" s="169"/>
      <c r="J5" s="16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170" t="s">
        <v>42</v>
      </c>
      <c r="Z5" s="170"/>
      <c r="AA5" s="170"/>
      <c r="AB5" s="170"/>
      <c r="AC5" s="170"/>
      <c r="AD5" s="30"/>
      <c r="AE5" s="30"/>
      <c r="AF5" s="171"/>
      <c r="AG5" s="171"/>
      <c r="AH5" s="171"/>
      <c r="AI5" s="171"/>
      <c r="AJ5" s="171"/>
      <c r="AK5" s="171"/>
      <c r="AL5" s="172"/>
    </row>
    <row r="6" spans="1:38" ht="50.25" customHeight="1">
      <c r="A6" s="162" t="s">
        <v>20</v>
      </c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4"/>
    </row>
    <row r="7" spans="1:38" s="7" customFormat="1" ht="18.75" customHeight="1">
      <c r="A7" s="165" t="s">
        <v>21</v>
      </c>
      <c r="B7" s="166"/>
      <c r="C7" s="166"/>
      <c r="D7" s="166"/>
      <c r="E7" s="150" t="s">
        <v>39</v>
      </c>
      <c r="F7" s="150"/>
      <c r="G7" s="150"/>
      <c r="H7" s="150"/>
      <c r="I7" s="150"/>
      <c r="J7" s="150"/>
      <c r="K7" s="150"/>
      <c r="L7" s="150"/>
      <c r="M7" s="150"/>
      <c r="N7" s="150"/>
      <c r="O7" s="3"/>
      <c r="P7" s="3"/>
      <c r="Q7" s="3"/>
      <c r="R7" s="3"/>
      <c r="S7" s="3"/>
      <c r="T7" s="3"/>
      <c r="U7" s="166" t="s">
        <v>22</v>
      </c>
      <c r="V7" s="166"/>
      <c r="W7" s="166"/>
      <c r="X7" s="150">
        <v>111</v>
      </c>
      <c r="Y7" s="150"/>
      <c r="Z7" s="166" t="s">
        <v>23</v>
      </c>
      <c r="AA7" s="166"/>
      <c r="AB7" s="166"/>
      <c r="AC7" s="166"/>
      <c r="AD7" s="166"/>
      <c r="AE7" s="166"/>
      <c r="AF7" s="166"/>
      <c r="AG7" s="157">
        <v>44255</v>
      </c>
      <c r="AH7" s="157"/>
      <c r="AI7" s="157"/>
      <c r="AJ7" s="157"/>
      <c r="AK7" s="150"/>
      <c r="AL7" s="158"/>
    </row>
    <row r="8" spans="1:38" ht="18.75" customHeight="1" thickBot="1">
      <c r="A8" s="96" t="s">
        <v>24</v>
      </c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8"/>
    </row>
    <row r="9" spans="1:38" ht="18.75" customHeight="1" thickBot="1">
      <c r="A9" s="4" t="s">
        <v>25</v>
      </c>
      <c r="B9" s="99" t="s">
        <v>26</v>
      </c>
      <c r="C9" s="99"/>
      <c r="D9" s="99"/>
      <c r="E9" s="99"/>
      <c r="F9" s="99"/>
      <c r="G9" s="99"/>
      <c r="H9" s="99"/>
      <c r="I9" s="99"/>
      <c r="J9" s="99"/>
      <c r="K9" s="99" t="s">
        <v>27</v>
      </c>
      <c r="L9" s="99"/>
      <c r="M9" s="99"/>
      <c r="N9" s="99"/>
      <c r="O9" s="99"/>
      <c r="P9" s="99" t="s">
        <v>28</v>
      </c>
      <c r="Q9" s="99"/>
      <c r="R9" s="99"/>
      <c r="S9" s="99"/>
      <c r="T9" s="99"/>
      <c r="U9" s="99" t="s">
        <v>29</v>
      </c>
      <c r="V9" s="99"/>
      <c r="W9" s="99"/>
      <c r="X9" s="99"/>
      <c r="Y9" s="99"/>
      <c r="Z9" s="99" t="s">
        <v>30</v>
      </c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100"/>
    </row>
    <row r="10" spans="1:38" s="8" customFormat="1" ht="18.75" customHeight="1">
      <c r="A10" s="50">
        <v>1</v>
      </c>
      <c r="B10" s="113" t="s">
        <v>40</v>
      </c>
      <c r="C10" s="114"/>
      <c r="D10" s="114"/>
      <c r="E10" s="114"/>
      <c r="F10" s="114"/>
      <c r="G10" s="114"/>
      <c r="H10" s="114"/>
      <c r="I10" s="114"/>
      <c r="J10" s="115"/>
      <c r="K10" s="104"/>
      <c r="L10" s="105"/>
      <c r="M10" s="105"/>
      <c r="N10" s="105"/>
      <c r="O10" s="106"/>
      <c r="P10" s="104"/>
      <c r="Q10" s="105"/>
      <c r="R10" s="105"/>
      <c r="S10" s="105"/>
      <c r="T10" s="106"/>
      <c r="U10" s="119">
        <f>K10-P10</f>
        <v>0</v>
      </c>
      <c r="V10" s="120"/>
      <c r="W10" s="120"/>
      <c r="X10" s="120"/>
      <c r="Y10" s="121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6"/>
    </row>
    <row r="11" spans="1:38" s="8" customFormat="1" ht="18.75" customHeight="1">
      <c r="A11" s="51">
        <v>2</v>
      </c>
      <c r="B11" s="116"/>
      <c r="C11" s="117"/>
      <c r="D11" s="117"/>
      <c r="E11" s="117"/>
      <c r="F11" s="117"/>
      <c r="G11" s="117"/>
      <c r="H11" s="117"/>
      <c r="I11" s="117"/>
      <c r="J11" s="118"/>
      <c r="K11" s="107"/>
      <c r="L11" s="108"/>
      <c r="M11" s="108"/>
      <c r="N11" s="108"/>
      <c r="O11" s="109"/>
      <c r="P11" s="107"/>
      <c r="Q11" s="108"/>
      <c r="R11" s="108"/>
      <c r="S11" s="108"/>
      <c r="T11" s="109"/>
      <c r="U11" s="122">
        <f t="shared" ref="U11:U16" si="0">K11-P11</f>
        <v>0</v>
      </c>
      <c r="V11" s="123"/>
      <c r="W11" s="123"/>
      <c r="X11" s="123"/>
      <c r="Y11" s="124"/>
      <c r="Z11" s="108"/>
      <c r="AA11" s="108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9"/>
    </row>
    <row r="12" spans="1:38" s="8" customFormat="1" ht="18.75" customHeight="1">
      <c r="A12" s="51">
        <v>3</v>
      </c>
      <c r="B12" s="116"/>
      <c r="C12" s="117"/>
      <c r="D12" s="117"/>
      <c r="E12" s="117"/>
      <c r="F12" s="117"/>
      <c r="G12" s="117"/>
      <c r="H12" s="117"/>
      <c r="I12" s="117"/>
      <c r="J12" s="118"/>
      <c r="K12" s="107"/>
      <c r="L12" s="108"/>
      <c r="M12" s="108"/>
      <c r="N12" s="108"/>
      <c r="O12" s="109"/>
      <c r="P12" s="107"/>
      <c r="Q12" s="108"/>
      <c r="R12" s="108"/>
      <c r="S12" s="108"/>
      <c r="T12" s="109"/>
      <c r="U12" s="122">
        <f t="shared" si="0"/>
        <v>0</v>
      </c>
      <c r="V12" s="123"/>
      <c r="W12" s="123"/>
      <c r="X12" s="123"/>
      <c r="Y12" s="124"/>
      <c r="Z12" s="108"/>
      <c r="AA12" s="108"/>
      <c r="AB12" s="108"/>
      <c r="AC12" s="108"/>
      <c r="AD12" s="108"/>
      <c r="AE12" s="108"/>
      <c r="AF12" s="108"/>
      <c r="AG12" s="108"/>
      <c r="AH12" s="108"/>
      <c r="AI12" s="108"/>
      <c r="AJ12" s="108"/>
      <c r="AK12" s="108"/>
      <c r="AL12" s="109"/>
    </row>
    <row r="13" spans="1:38" s="8" customFormat="1" ht="18.75" customHeight="1">
      <c r="A13" s="51">
        <v>4</v>
      </c>
      <c r="B13" s="116"/>
      <c r="C13" s="117"/>
      <c r="D13" s="117"/>
      <c r="E13" s="117"/>
      <c r="F13" s="117"/>
      <c r="G13" s="117"/>
      <c r="H13" s="117"/>
      <c r="I13" s="117"/>
      <c r="J13" s="118"/>
      <c r="K13" s="107"/>
      <c r="L13" s="108"/>
      <c r="M13" s="108"/>
      <c r="N13" s="108"/>
      <c r="O13" s="109"/>
      <c r="P13" s="107"/>
      <c r="Q13" s="108"/>
      <c r="R13" s="108"/>
      <c r="S13" s="108"/>
      <c r="T13" s="109"/>
      <c r="U13" s="122">
        <f t="shared" si="0"/>
        <v>0</v>
      </c>
      <c r="V13" s="123"/>
      <c r="W13" s="123"/>
      <c r="X13" s="123"/>
      <c r="Y13" s="124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9"/>
    </row>
    <row r="14" spans="1:38" s="8" customFormat="1" ht="18.75" customHeight="1">
      <c r="A14" s="51">
        <v>5</v>
      </c>
      <c r="B14" s="116"/>
      <c r="C14" s="117"/>
      <c r="D14" s="117"/>
      <c r="E14" s="117"/>
      <c r="F14" s="117"/>
      <c r="G14" s="117"/>
      <c r="H14" s="117"/>
      <c r="I14" s="117"/>
      <c r="J14" s="118"/>
      <c r="K14" s="107"/>
      <c r="L14" s="108"/>
      <c r="M14" s="108"/>
      <c r="N14" s="108"/>
      <c r="O14" s="109"/>
      <c r="P14" s="107"/>
      <c r="Q14" s="108"/>
      <c r="R14" s="108"/>
      <c r="S14" s="108"/>
      <c r="T14" s="109"/>
      <c r="U14" s="122">
        <f t="shared" si="0"/>
        <v>0</v>
      </c>
      <c r="V14" s="123"/>
      <c r="W14" s="123"/>
      <c r="X14" s="123"/>
      <c r="Y14" s="124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9"/>
    </row>
    <row r="15" spans="1:38" s="8" customFormat="1" ht="18.75" customHeight="1">
      <c r="A15" s="51">
        <v>6</v>
      </c>
      <c r="B15" s="116"/>
      <c r="C15" s="117"/>
      <c r="D15" s="117"/>
      <c r="E15" s="117"/>
      <c r="F15" s="117"/>
      <c r="G15" s="117"/>
      <c r="H15" s="117"/>
      <c r="I15" s="117"/>
      <c r="J15" s="118"/>
      <c r="K15" s="107"/>
      <c r="L15" s="108"/>
      <c r="M15" s="108"/>
      <c r="N15" s="108"/>
      <c r="O15" s="109"/>
      <c r="P15" s="107"/>
      <c r="Q15" s="108"/>
      <c r="R15" s="108"/>
      <c r="S15" s="108"/>
      <c r="T15" s="109"/>
      <c r="U15" s="122">
        <f t="shared" si="0"/>
        <v>0</v>
      </c>
      <c r="V15" s="123"/>
      <c r="W15" s="123"/>
      <c r="X15" s="123"/>
      <c r="Y15" s="124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9"/>
    </row>
    <row r="16" spans="1:38" s="8" customFormat="1" ht="18.75" customHeight="1" thickBot="1">
      <c r="A16" s="52">
        <v>7</v>
      </c>
      <c r="B16" s="101"/>
      <c r="C16" s="102"/>
      <c r="D16" s="102"/>
      <c r="E16" s="102"/>
      <c r="F16" s="102"/>
      <c r="G16" s="102"/>
      <c r="H16" s="102"/>
      <c r="I16" s="102"/>
      <c r="J16" s="103"/>
      <c r="K16" s="110"/>
      <c r="L16" s="111"/>
      <c r="M16" s="111"/>
      <c r="N16" s="111"/>
      <c r="O16" s="112"/>
      <c r="P16" s="110"/>
      <c r="Q16" s="111"/>
      <c r="R16" s="111"/>
      <c r="S16" s="111"/>
      <c r="T16" s="112"/>
      <c r="U16" s="126">
        <f t="shared" si="0"/>
        <v>0</v>
      </c>
      <c r="V16" s="127"/>
      <c r="W16" s="127"/>
      <c r="X16" s="127"/>
      <c r="Y16" s="128"/>
      <c r="Z16" s="111"/>
      <c r="AA16" s="111"/>
      <c r="AB16" s="111"/>
      <c r="AC16" s="111"/>
      <c r="AD16" s="111"/>
      <c r="AE16" s="111"/>
      <c r="AF16" s="111"/>
      <c r="AG16" s="111"/>
      <c r="AH16" s="111"/>
      <c r="AI16" s="111"/>
      <c r="AJ16" s="111"/>
      <c r="AK16" s="111"/>
      <c r="AL16" s="112"/>
    </row>
    <row r="17" spans="1:38" s="8" customFormat="1" ht="24" customHeight="1" thickBot="1">
      <c r="A17" s="90" t="s">
        <v>43</v>
      </c>
      <c r="B17" s="91"/>
      <c r="C17" s="91"/>
      <c r="D17" s="91"/>
      <c r="E17" s="91"/>
      <c r="F17" s="91"/>
      <c r="G17" s="91"/>
      <c r="H17" s="91"/>
      <c r="I17" s="91"/>
      <c r="J17" s="91"/>
      <c r="K17" s="92">
        <f>SUM(K10:O16)</f>
        <v>0</v>
      </c>
      <c r="L17" s="93"/>
      <c r="M17" s="93"/>
      <c r="N17" s="93"/>
      <c r="O17" s="94"/>
      <c r="P17" s="92">
        <f>SUM(P10:T16)</f>
        <v>0</v>
      </c>
      <c r="Q17" s="93"/>
      <c r="R17" s="93"/>
      <c r="S17" s="93"/>
      <c r="T17" s="94"/>
      <c r="U17" s="90">
        <f>SUM(U10:Y16)</f>
        <v>0</v>
      </c>
      <c r="V17" s="91"/>
      <c r="W17" s="91"/>
      <c r="X17" s="91"/>
      <c r="Y17" s="95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4"/>
    </row>
    <row r="18" spans="1:38" ht="23.25" thickBot="1">
      <c r="A18" s="72" t="s">
        <v>0</v>
      </c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4"/>
    </row>
    <row r="19" spans="1:38" ht="15.75" customHeight="1">
      <c r="A19" s="84" t="s">
        <v>1</v>
      </c>
      <c r="B19" s="87" t="s">
        <v>2</v>
      </c>
      <c r="C19" s="151" t="s">
        <v>3</v>
      </c>
      <c r="D19" s="81" t="s">
        <v>4</v>
      </c>
      <c r="E19" s="81" t="s">
        <v>35</v>
      </c>
      <c r="F19" s="81" t="s">
        <v>32</v>
      </c>
      <c r="G19" s="78" t="s">
        <v>31</v>
      </c>
      <c r="H19" s="75" t="s">
        <v>5</v>
      </c>
      <c r="I19" s="76"/>
      <c r="J19" s="76"/>
      <c r="K19" s="76"/>
      <c r="L19" s="76"/>
      <c r="M19" s="77"/>
      <c r="N19" s="75" t="s">
        <v>6</v>
      </c>
      <c r="O19" s="76"/>
      <c r="P19" s="76"/>
      <c r="Q19" s="76"/>
      <c r="R19" s="76"/>
      <c r="S19" s="77"/>
      <c r="T19" s="75" t="s">
        <v>7</v>
      </c>
      <c r="U19" s="76"/>
      <c r="V19" s="76"/>
      <c r="W19" s="76"/>
      <c r="X19" s="76"/>
      <c r="Y19" s="77"/>
      <c r="Z19" s="75" t="s">
        <v>8</v>
      </c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7"/>
      <c r="AL19" s="134" t="s">
        <v>9</v>
      </c>
    </row>
    <row r="20" spans="1:38" ht="33.75" customHeight="1">
      <c r="A20" s="85"/>
      <c r="B20" s="88"/>
      <c r="C20" s="152"/>
      <c r="D20" s="82"/>
      <c r="E20" s="82"/>
      <c r="F20" s="82"/>
      <c r="G20" s="79"/>
      <c r="H20" s="144" t="s">
        <v>10</v>
      </c>
      <c r="I20" s="154" t="s">
        <v>11</v>
      </c>
      <c r="J20" s="5" t="s">
        <v>44</v>
      </c>
      <c r="K20" s="125" t="s">
        <v>13</v>
      </c>
      <c r="L20" s="125" t="s">
        <v>14</v>
      </c>
      <c r="M20" s="130" t="s">
        <v>15</v>
      </c>
      <c r="N20" s="144" t="s">
        <v>10</v>
      </c>
      <c r="O20" s="26" t="s">
        <v>11</v>
      </c>
      <c r="P20" s="5" t="s">
        <v>44</v>
      </c>
      <c r="Q20" s="125" t="s">
        <v>13</v>
      </c>
      <c r="R20" s="125" t="s">
        <v>14</v>
      </c>
      <c r="S20" s="130" t="s">
        <v>15</v>
      </c>
      <c r="T20" s="144" t="s">
        <v>10</v>
      </c>
      <c r="U20" s="154" t="s">
        <v>11</v>
      </c>
      <c r="V20" s="125" t="s">
        <v>12</v>
      </c>
      <c r="W20" s="125" t="s">
        <v>13</v>
      </c>
      <c r="X20" s="125" t="s">
        <v>14</v>
      </c>
      <c r="Y20" s="130" t="s">
        <v>15</v>
      </c>
      <c r="Z20" s="137" t="s">
        <v>16</v>
      </c>
      <c r="AA20" s="138"/>
      <c r="AB20" s="139"/>
      <c r="AC20" s="140" t="s">
        <v>18</v>
      </c>
      <c r="AD20" s="138"/>
      <c r="AE20" s="139"/>
      <c r="AF20" s="141" t="s">
        <v>47</v>
      </c>
      <c r="AG20" s="142"/>
      <c r="AH20" s="143"/>
      <c r="AI20" s="125" t="s">
        <v>17</v>
      </c>
      <c r="AJ20" s="27"/>
      <c r="AK20" s="132" t="s">
        <v>49</v>
      </c>
      <c r="AL20" s="135"/>
    </row>
    <row r="21" spans="1:38" ht="62.25" customHeight="1" thickBot="1">
      <c r="A21" s="86"/>
      <c r="B21" s="89"/>
      <c r="C21" s="153"/>
      <c r="D21" s="83"/>
      <c r="E21" s="83"/>
      <c r="F21" s="83"/>
      <c r="G21" s="80"/>
      <c r="H21" s="145"/>
      <c r="I21" s="80"/>
      <c r="J21" s="11">
        <v>0.08</v>
      </c>
      <c r="K21" s="83"/>
      <c r="L21" s="83"/>
      <c r="M21" s="131"/>
      <c r="N21" s="145"/>
      <c r="O21" s="22">
        <v>0.17</v>
      </c>
      <c r="P21" s="12">
        <f>J21</f>
        <v>0.08</v>
      </c>
      <c r="Q21" s="83"/>
      <c r="R21" s="83"/>
      <c r="S21" s="131"/>
      <c r="T21" s="145"/>
      <c r="U21" s="80"/>
      <c r="V21" s="83"/>
      <c r="W21" s="83"/>
      <c r="X21" s="83"/>
      <c r="Y21" s="131"/>
      <c r="Z21" s="35" t="s">
        <v>45</v>
      </c>
      <c r="AA21" s="36" t="s">
        <v>46</v>
      </c>
      <c r="AB21" s="68" t="s">
        <v>48</v>
      </c>
      <c r="AC21" s="36" t="s">
        <v>45</v>
      </c>
      <c r="AD21" s="36" t="s">
        <v>46</v>
      </c>
      <c r="AE21" s="68" t="s">
        <v>48</v>
      </c>
      <c r="AF21" s="36" t="s">
        <v>45</v>
      </c>
      <c r="AG21" s="36" t="s">
        <v>46</v>
      </c>
      <c r="AH21" s="68" t="s">
        <v>48</v>
      </c>
      <c r="AI21" s="83"/>
      <c r="AJ21" s="28"/>
      <c r="AK21" s="133"/>
      <c r="AL21" s="136"/>
    </row>
    <row r="22" spans="1:38" ht="30" customHeight="1">
      <c r="A22" s="13">
        <v>1</v>
      </c>
      <c r="B22" s="62" t="s">
        <v>50</v>
      </c>
      <c r="C22" s="62"/>
      <c r="D22" s="62"/>
      <c r="E22" s="62" t="s">
        <v>51</v>
      </c>
      <c r="F22" s="62"/>
      <c r="G22" s="63"/>
      <c r="H22" s="23">
        <v>39100</v>
      </c>
      <c r="I22" s="15">
        <f>IF(G22="Fix Pay",0,(ROUND(H22*0.17,0)))</f>
        <v>6647</v>
      </c>
      <c r="J22" s="15">
        <f>IF(G22="Fix Pay",0,(ROUND(H22*$J$21,0)))</f>
        <v>3128</v>
      </c>
      <c r="K22" s="15">
        <v>0</v>
      </c>
      <c r="L22" s="15">
        <v>0</v>
      </c>
      <c r="M22" s="16">
        <f t="array" ref="M22">SUM(H22:L22)</f>
        <v>48875</v>
      </c>
      <c r="N22" s="53">
        <f>IF(F22="Ministerial",ROUND(H22/31*22,0),ROUND(H22/31*15,0))</f>
        <v>18919</v>
      </c>
      <c r="O22" s="15">
        <f>IF(G22="Fix Pay",0,(ROUND(N22*$O$21,0)))</f>
        <v>3216</v>
      </c>
      <c r="P22" s="15">
        <f>IF(G22="Fix Pay",0,(ROUND(N22*$P$21,0)))</f>
        <v>1514</v>
      </c>
      <c r="Q22" s="21">
        <v>0</v>
      </c>
      <c r="R22" s="15">
        <v>0</v>
      </c>
      <c r="S22" s="16">
        <f t="array" ref="S22">SUM(N22:R22)</f>
        <v>23649</v>
      </c>
      <c r="T22" s="53">
        <f t="array" ref="T22">H22-N22</f>
        <v>20181</v>
      </c>
      <c r="U22" s="15">
        <f t="array" ref="U22">I22-O22</f>
        <v>3431</v>
      </c>
      <c r="V22" s="15">
        <f t="array" ref="V22">J22-P22</f>
        <v>1614</v>
      </c>
      <c r="W22" s="15">
        <f t="array" ref="W22">K22-Q22</f>
        <v>0</v>
      </c>
      <c r="X22" s="15">
        <f t="array" ref="X22">L22-R22</f>
        <v>0</v>
      </c>
      <c r="Y22" s="16">
        <f t="array" ref="Y22">SUM(T22:X22)</f>
        <v>25226</v>
      </c>
      <c r="Z22" s="56">
        <f t="array" ref="Z22">IF(E22="nps",ROUND((N22+O22)*0.1,0),0)</f>
        <v>2214</v>
      </c>
      <c r="AA22" s="57">
        <f t="array" ref="AA22">IF(E22="nps",ROUND((H22+I22)*0.1,0),0)</f>
        <v>4575</v>
      </c>
      <c r="AB22" s="37">
        <f t="array" ref="AB22">AA22-Z22</f>
        <v>2361</v>
      </c>
      <c r="AC22" s="33">
        <v>0</v>
      </c>
      <c r="AD22" s="33">
        <v>0</v>
      </c>
      <c r="AE22" s="37">
        <f t="array" ref="AE22">AD22-AC22</f>
        <v>0</v>
      </c>
      <c r="AF22" s="33">
        <f t="array" ref="AF22">IF(F22="State Service",ROUND(H22/31*5,0),IF(F22="Subordinate",ROUND(H22/31*3,0),H22/31*1))</f>
        <v>1261.2903225806451</v>
      </c>
      <c r="AG22" s="33">
        <f t="array" ref="AG22">AF22</f>
        <v>1261.2903225806451</v>
      </c>
      <c r="AH22" s="37">
        <f t="array" ref="AH22">AG22-AF22</f>
        <v>0</v>
      </c>
      <c r="AI22" s="34">
        <v>0</v>
      </c>
      <c r="AJ22" s="34">
        <v>0</v>
      </c>
      <c r="AK22" s="44">
        <f t="array" ref="AK22">AB22+AE22+AH22+AI22</f>
        <v>2361</v>
      </c>
      <c r="AL22" s="47">
        <f t="array" ref="AL22">Y22-AK22</f>
        <v>22865</v>
      </c>
    </row>
    <row r="23" spans="1:38" ht="30" customHeight="1">
      <c r="A23" s="10"/>
      <c r="B23" s="64"/>
      <c r="C23" s="64"/>
      <c r="D23" s="64"/>
      <c r="E23" s="64"/>
      <c r="F23" s="64"/>
      <c r="G23" s="65"/>
      <c r="H23" s="24">
        <v>0</v>
      </c>
      <c r="I23" s="1">
        <f t="shared" ref="I23:I46" si="1">IF(G23="Fix Pay",0,(ROUND(H23*0.17,0)))</f>
        <v>0</v>
      </c>
      <c r="J23" s="1">
        <f t="shared" ref="J23:J46" si="2">IF(G23="Fix Pay",0,(ROUND(H23*$J$21,0)))</f>
        <v>0</v>
      </c>
      <c r="K23" s="1">
        <v>0</v>
      </c>
      <c r="L23" s="1">
        <v>0</v>
      </c>
      <c r="M23" s="17">
        <f t="array" ref="M23">SUM(H23:L23)</f>
        <v>0</v>
      </c>
      <c r="N23" s="54">
        <f t="shared" ref="N23:N46" si="3">IF(F23="Ministerial",ROUND(H23/31*22,0),ROUND(H23/31*15,0))</f>
        <v>0</v>
      </c>
      <c r="O23" s="1">
        <f t="shared" ref="O23:O46" si="4">IF(G23="Fix Pay",0,(ROUND(N23*$O$21,0)))</f>
        <v>0</v>
      </c>
      <c r="P23" s="1">
        <f t="shared" ref="P23:P46" si="5">IF(G23="Fix Pay",0,(ROUND(N23*$P$21,0)))</f>
        <v>0</v>
      </c>
      <c r="Q23" s="1">
        <v>0</v>
      </c>
      <c r="R23" s="1">
        <v>0</v>
      </c>
      <c r="S23" s="17">
        <f t="array" ref="S23">SUM(N23:R23)</f>
        <v>0</v>
      </c>
      <c r="T23" s="54">
        <f t="array" ref="T23">H23-N23</f>
        <v>0</v>
      </c>
      <c r="U23" s="1">
        <f t="array" ref="U23">I23-O23</f>
        <v>0</v>
      </c>
      <c r="V23" s="1">
        <f t="array" ref="V23">J23-P23</f>
        <v>0</v>
      </c>
      <c r="W23" s="1">
        <f t="array" ref="W23">K23-Q23</f>
        <v>0</v>
      </c>
      <c r="X23" s="1">
        <f t="array" ref="X23">L23-R23</f>
        <v>0</v>
      </c>
      <c r="Y23" s="17">
        <f t="array" ref="Y23">SUM(T23:X23)</f>
        <v>0</v>
      </c>
      <c r="Z23" s="58">
        <f t="array" ref="Z23">IF(E23="nps",ROUND((N23+O23)*0.1,0),0)</f>
        <v>0</v>
      </c>
      <c r="AA23" s="59">
        <f t="array" ref="AA23">IF(E23="nps",ROUND((H23+I23)*0.1,0),0)</f>
        <v>0</v>
      </c>
      <c r="AB23" s="38">
        <f t="array" ref="AB23">AA23-Z23</f>
        <v>0</v>
      </c>
      <c r="AC23" s="2">
        <v>0</v>
      </c>
      <c r="AD23" s="2">
        <v>0</v>
      </c>
      <c r="AE23" s="40">
        <f t="array" ref="AE23">AD23-AC23</f>
        <v>0</v>
      </c>
      <c r="AF23" s="2">
        <f t="array" ref="AF23">IF(F23="State Service",ROUND(H23/31*5,0),IF(F23="Subordinate",ROUND(H23/31*3,0),H23/31*1))</f>
        <v>0</v>
      </c>
      <c r="AG23" s="2">
        <f t="array" ref="AG23">AF23</f>
        <v>0</v>
      </c>
      <c r="AH23" s="42">
        <f t="array" ref="AH23">AG23-AF23</f>
        <v>0</v>
      </c>
      <c r="AI23" s="31">
        <v>0</v>
      </c>
      <c r="AJ23" s="31">
        <v>0</v>
      </c>
      <c r="AK23" s="45">
        <f t="array" ref="AK23">AB23+AE23+AH23+AI23</f>
        <v>0</v>
      </c>
      <c r="AL23" s="48">
        <f t="array" ref="AL23">Y23-AK23</f>
        <v>0</v>
      </c>
    </row>
    <row r="24" spans="1:38" ht="30" customHeight="1">
      <c r="A24" s="10"/>
      <c r="B24" s="64"/>
      <c r="C24" s="64"/>
      <c r="D24" s="64"/>
      <c r="E24" s="64"/>
      <c r="F24" s="64"/>
      <c r="G24" s="65"/>
      <c r="H24" s="24">
        <v>0</v>
      </c>
      <c r="I24" s="1">
        <f t="shared" si="1"/>
        <v>0</v>
      </c>
      <c r="J24" s="1">
        <f t="shared" si="2"/>
        <v>0</v>
      </c>
      <c r="K24" s="1">
        <v>0</v>
      </c>
      <c r="L24" s="1">
        <v>0</v>
      </c>
      <c r="M24" s="17">
        <f t="array" ref="M24">SUM(H24:L24)</f>
        <v>0</v>
      </c>
      <c r="N24" s="54">
        <f t="shared" si="3"/>
        <v>0</v>
      </c>
      <c r="O24" s="1">
        <f t="shared" si="4"/>
        <v>0</v>
      </c>
      <c r="P24" s="1">
        <f t="shared" si="5"/>
        <v>0</v>
      </c>
      <c r="Q24" s="1">
        <v>0</v>
      </c>
      <c r="R24" s="1">
        <v>0</v>
      </c>
      <c r="S24" s="17">
        <f t="array" ref="S24">SUM(N24:R24)</f>
        <v>0</v>
      </c>
      <c r="T24" s="54">
        <f t="array" ref="T24">H24-N24</f>
        <v>0</v>
      </c>
      <c r="U24" s="1">
        <f t="array" ref="U24">I24-O24</f>
        <v>0</v>
      </c>
      <c r="V24" s="1">
        <f t="array" ref="V24">J24-P24</f>
        <v>0</v>
      </c>
      <c r="W24" s="1">
        <f t="array" ref="W24">K24-Q24</f>
        <v>0</v>
      </c>
      <c r="X24" s="1">
        <f t="array" ref="X24">L24-R24</f>
        <v>0</v>
      </c>
      <c r="Y24" s="17">
        <f t="array" ref="Y24">SUM(T24:X24)</f>
        <v>0</v>
      </c>
      <c r="Z24" s="58">
        <f t="array" ref="Z24">IF(E24="nps",ROUND((N24+O24)*0.1,0),0)</f>
        <v>0</v>
      </c>
      <c r="AA24" s="59">
        <f t="array" ref="AA24">IF(E24="nps",ROUND((H24+I24)*0.1,0),0)</f>
        <v>0</v>
      </c>
      <c r="AB24" s="38">
        <f t="array" ref="AB24">AA24-Z24</f>
        <v>0</v>
      </c>
      <c r="AC24" s="2">
        <v>0</v>
      </c>
      <c r="AD24" s="2">
        <v>0</v>
      </c>
      <c r="AE24" s="40">
        <f t="array" ref="AE24">AD24-AC24</f>
        <v>0</v>
      </c>
      <c r="AF24" s="2">
        <f t="array" ref="AF24">IF(F24="State Service",ROUND(H24/31*5,0),IF(F24="Subordinate",ROUND(H24/31*3,0),H24/31*1))</f>
        <v>0</v>
      </c>
      <c r="AG24" s="2">
        <f t="array" ref="AG24">AF24</f>
        <v>0</v>
      </c>
      <c r="AH24" s="42">
        <f t="array" ref="AH24">AG24-AF24</f>
        <v>0</v>
      </c>
      <c r="AI24" s="31">
        <v>0</v>
      </c>
      <c r="AJ24" s="31">
        <v>0</v>
      </c>
      <c r="AK24" s="45">
        <f t="array" ref="AK24">AB24+AE24+AH24+AI24</f>
        <v>0</v>
      </c>
      <c r="AL24" s="48">
        <f t="array" ref="AL24">Y24-AK24</f>
        <v>0</v>
      </c>
    </row>
    <row r="25" spans="1:38" ht="30" customHeight="1">
      <c r="A25" s="10"/>
      <c r="B25" s="64"/>
      <c r="C25" s="64"/>
      <c r="D25" s="64"/>
      <c r="E25" s="64"/>
      <c r="F25" s="64"/>
      <c r="G25" s="65"/>
      <c r="H25" s="24">
        <v>0</v>
      </c>
      <c r="I25" s="1">
        <f t="shared" si="1"/>
        <v>0</v>
      </c>
      <c r="J25" s="1">
        <f t="shared" si="2"/>
        <v>0</v>
      </c>
      <c r="K25" s="1">
        <v>0</v>
      </c>
      <c r="L25" s="1">
        <v>0</v>
      </c>
      <c r="M25" s="17">
        <f t="array" ref="M25">SUM(H25:L25)</f>
        <v>0</v>
      </c>
      <c r="N25" s="54">
        <f t="shared" si="3"/>
        <v>0</v>
      </c>
      <c r="O25" s="1">
        <f t="shared" si="4"/>
        <v>0</v>
      </c>
      <c r="P25" s="1">
        <f t="shared" si="5"/>
        <v>0</v>
      </c>
      <c r="Q25" s="1">
        <v>0</v>
      </c>
      <c r="R25" s="1">
        <v>0</v>
      </c>
      <c r="S25" s="17">
        <f t="array" ref="S25">SUM(N25:R25)</f>
        <v>0</v>
      </c>
      <c r="T25" s="54">
        <f t="array" ref="T25">H25-N25</f>
        <v>0</v>
      </c>
      <c r="U25" s="1">
        <f t="array" ref="U25">I25-O25</f>
        <v>0</v>
      </c>
      <c r="V25" s="1">
        <f t="array" ref="V25">J25-P25</f>
        <v>0</v>
      </c>
      <c r="W25" s="1">
        <f t="array" ref="W25">K25-Q25</f>
        <v>0</v>
      </c>
      <c r="X25" s="1">
        <f t="array" ref="X25">L25-R25</f>
        <v>0</v>
      </c>
      <c r="Y25" s="17">
        <f t="array" ref="Y25">SUM(T25:X25)</f>
        <v>0</v>
      </c>
      <c r="Z25" s="58">
        <f t="array" ref="Z25">IF(E25="nps",ROUND((N25+O25)*0.1,0),0)</f>
        <v>0</v>
      </c>
      <c r="AA25" s="59">
        <f t="array" ref="AA25">IF(E25="nps",ROUND((H25+I25)*0.1,0),0)</f>
        <v>0</v>
      </c>
      <c r="AB25" s="38">
        <f t="array" ref="AB25">AA25-Z25</f>
        <v>0</v>
      </c>
      <c r="AC25" s="2">
        <v>0</v>
      </c>
      <c r="AD25" s="2">
        <v>0</v>
      </c>
      <c r="AE25" s="40">
        <f t="array" ref="AE25">AD25-AC25</f>
        <v>0</v>
      </c>
      <c r="AF25" s="2">
        <f t="array" ref="AF25">IF(F25="State Service",ROUND(H25/31*5,0),IF(F25="Subordinate",ROUND(H25/31*3,0),H25/31*1))</f>
        <v>0</v>
      </c>
      <c r="AG25" s="2">
        <f t="array" ref="AG25">AF25</f>
        <v>0</v>
      </c>
      <c r="AH25" s="42">
        <f t="array" ref="AH25">AG25-AF25</f>
        <v>0</v>
      </c>
      <c r="AI25" s="31">
        <v>0</v>
      </c>
      <c r="AJ25" s="31">
        <v>0</v>
      </c>
      <c r="AK25" s="45">
        <f t="array" ref="AK25">AB25+AE25+AH25+AI25</f>
        <v>0</v>
      </c>
      <c r="AL25" s="48">
        <f t="array" ref="AL25">Y25-AK25</f>
        <v>0</v>
      </c>
    </row>
    <row r="26" spans="1:38" ht="30" customHeight="1">
      <c r="A26" s="10"/>
      <c r="B26" s="64"/>
      <c r="C26" s="64"/>
      <c r="D26" s="64"/>
      <c r="E26" s="64"/>
      <c r="F26" s="64"/>
      <c r="G26" s="65"/>
      <c r="H26" s="24">
        <v>0</v>
      </c>
      <c r="I26" s="1">
        <f t="shared" si="1"/>
        <v>0</v>
      </c>
      <c r="J26" s="1">
        <f t="shared" si="2"/>
        <v>0</v>
      </c>
      <c r="K26" s="1">
        <v>0</v>
      </c>
      <c r="L26" s="1">
        <v>0</v>
      </c>
      <c r="M26" s="17">
        <f t="array" ref="M26">SUM(H26:L26)</f>
        <v>0</v>
      </c>
      <c r="N26" s="54">
        <f t="shared" si="3"/>
        <v>0</v>
      </c>
      <c r="O26" s="1">
        <f t="shared" si="4"/>
        <v>0</v>
      </c>
      <c r="P26" s="1">
        <f t="shared" si="5"/>
        <v>0</v>
      </c>
      <c r="Q26" s="1">
        <v>0</v>
      </c>
      <c r="R26" s="1">
        <v>0</v>
      </c>
      <c r="S26" s="17">
        <f t="array" ref="S26">SUM(N26:R26)</f>
        <v>0</v>
      </c>
      <c r="T26" s="54">
        <f t="array" ref="T26">H26-N26</f>
        <v>0</v>
      </c>
      <c r="U26" s="1">
        <f t="array" ref="U26">I26-O26</f>
        <v>0</v>
      </c>
      <c r="V26" s="1">
        <f t="array" ref="V26">J26-P26</f>
        <v>0</v>
      </c>
      <c r="W26" s="1">
        <f t="array" ref="W26">K26-Q26</f>
        <v>0</v>
      </c>
      <c r="X26" s="1">
        <f t="array" ref="X26">L26-R26</f>
        <v>0</v>
      </c>
      <c r="Y26" s="17">
        <f t="array" ref="Y26">SUM(T26:X26)</f>
        <v>0</v>
      </c>
      <c r="Z26" s="58">
        <f t="array" ref="Z26">IF(E26="nps",ROUND((N26+O26)*0.1,0),0)</f>
        <v>0</v>
      </c>
      <c r="AA26" s="59">
        <f t="array" ref="AA26">IF(E26="nps",ROUND((H26+I26)*0.1,0),0)</f>
        <v>0</v>
      </c>
      <c r="AB26" s="38">
        <f t="array" ref="AB26">AA26-Z26</f>
        <v>0</v>
      </c>
      <c r="AC26" s="2">
        <v>0</v>
      </c>
      <c r="AD26" s="2">
        <v>0</v>
      </c>
      <c r="AE26" s="40">
        <f t="array" ref="AE26">AD26-AC26</f>
        <v>0</v>
      </c>
      <c r="AF26" s="2">
        <f t="array" ref="AF26">IF(F26="State Service",ROUND(H26/31*5,0),IF(F26="Subordinate",ROUND(H26/31*3,0),H26/31*1))</f>
        <v>0</v>
      </c>
      <c r="AG26" s="2">
        <f t="array" ref="AG26">AF26</f>
        <v>0</v>
      </c>
      <c r="AH26" s="42">
        <f t="array" ref="AH26">AG26-AF26</f>
        <v>0</v>
      </c>
      <c r="AI26" s="31">
        <v>0</v>
      </c>
      <c r="AJ26" s="31">
        <v>0</v>
      </c>
      <c r="AK26" s="45">
        <f t="array" ref="AK26">AB26+AE26+AH26+AI26</f>
        <v>0</v>
      </c>
      <c r="AL26" s="48">
        <f t="array" ref="AL26">Y26-AK26</f>
        <v>0</v>
      </c>
    </row>
    <row r="27" spans="1:38" ht="30" customHeight="1">
      <c r="A27" s="10"/>
      <c r="B27" s="64"/>
      <c r="C27" s="64"/>
      <c r="D27" s="64"/>
      <c r="E27" s="64"/>
      <c r="F27" s="64"/>
      <c r="G27" s="65"/>
      <c r="H27" s="24">
        <v>0</v>
      </c>
      <c r="I27" s="1">
        <f t="shared" si="1"/>
        <v>0</v>
      </c>
      <c r="J27" s="1">
        <f t="shared" si="2"/>
        <v>0</v>
      </c>
      <c r="K27" s="1">
        <v>0</v>
      </c>
      <c r="L27" s="1">
        <v>0</v>
      </c>
      <c r="M27" s="17">
        <f t="array" ref="M27">SUM(H27:L27)</f>
        <v>0</v>
      </c>
      <c r="N27" s="54">
        <f t="shared" si="3"/>
        <v>0</v>
      </c>
      <c r="O27" s="1">
        <f t="shared" si="4"/>
        <v>0</v>
      </c>
      <c r="P27" s="1">
        <f t="shared" si="5"/>
        <v>0</v>
      </c>
      <c r="Q27" s="1">
        <v>0</v>
      </c>
      <c r="R27" s="1">
        <v>0</v>
      </c>
      <c r="S27" s="17">
        <f t="array" ref="S27">SUM(N27:R27)</f>
        <v>0</v>
      </c>
      <c r="T27" s="54">
        <f t="array" ref="T27">H27-N27</f>
        <v>0</v>
      </c>
      <c r="U27" s="1">
        <f t="array" ref="U27">I27-O27</f>
        <v>0</v>
      </c>
      <c r="V27" s="1">
        <f t="array" ref="V27">J27-P27</f>
        <v>0</v>
      </c>
      <c r="W27" s="1">
        <f t="array" ref="W27">K27-Q27</f>
        <v>0</v>
      </c>
      <c r="X27" s="1">
        <f t="array" ref="X27">L27-R27</f>
        <v>0</v>
      </c>
      <c r="Y27" s="17">
        <f t="array" ref="Y27">SUM(T27:X27)</f>
        <v>0</v>
      </c>
      <c r="Z27" s="58">
        <f t="array" ref="Z27">IF(E27="nps",ROUND((N27+O27)*0.1,0),0)</f>
        <v>0</v>
      </c>
      <c r="AA27" s="59">
        <f t="array" ref="AA27">IF(E27="nps",ROUND((H27+I27)*0.1,0),0)</f>
        <v>0</v>
      </c>
      <c r="AB27" s="38">
        <f t="array" ref="AB27">AA27-Z27</f>
        <v>0</v>
      </c>
      <c r="AC27" s="2">
        <v>0</v>
      </c>
      <c r="AD27" s="2">
        <v>0</v>
      </c>
      <c r="AE27" s="40">
        <f t="array" ref="AE27">AD27-AC27</f>
        <v>0</v>
      </c>
      <c r="AF27" s="2">
        <f t="array" ref="AF27">IF(F27="State Service",ROUND(H27/31*5,0),IF(F27="Subordinate",ROUND(H27/31*3,0),H27/31*1))</f>
        <v>0</v>
      </c>
      <c r="AG27" s="2">
        <f t="array" ref="AG27">AF27</f>
        <v>0</v>
      </c>
      <c r="AH27" s="42">
        <f t="array" ref="AH27">AG27-AF27</f>
        <v>0</v>
      </c>
      <c r="AI27" s="31">
        <v>0</v>
      </c>
      <c r="AJ27" s="31">
        <v>0</v>
      </c>
      <c r="AK27" s="45">
        <f t="array" ref="AK27">AB27+AE27+AH27+AI27</f>
        <v>0</v>
      </c>
      <c r="AL27" s="48">
        <f t="array" ref="AL27">Y27-AK27</f>
        <v>0</v>
      </c>
    </row>
    <row r="28" spans="1:38" ht="30" customHeight="1">
      <c r="A28" s="10"/>
      <c r="B28" s="64"/>
      <c r="C28" s="64"/>
      <c r="D28" s="64"/>
      <c r="E28" s="64"/>
      <c r="F28" s="64"/>
      <c r="G28" s="65"/>
      <c r="H28" s="24">
        <v>0</v>
      </c>
      <c r="I28" s="1">
        <f t="shared" si="1"/>
        <v>0</v>
      </c>
      <c r="J28" s="1">
        <f t="shared" si="2"/>
        <v>0</v>
      </c>
      <c r="K28" s="1">
        <v>0</v>
      </c>
      <c r="L28" s="1">
        <v>0</v>
      </c>
      <c r="M28" s="17">
        <f t="array" ref="M28">SUM(H28:L28)</f>
        <v>0</v>
      </c>
      <c r="N28" s="54">
        <f t="shared" si="3"/>
        <v>0</v>
      </c>
      <c r="O28" s="1">
        <f t="shared" si="4"/>
        <v>0</v>
      </c>
      <c r="P28" s="1">
        <f t="shared" si="5"/>
        <v>0</v>
      </c>
      <c r="Q28" s="1">
        <v>0</v>
      </c>
      <c r="R28" s="1">
        <v>0</v>
      </c>
      <c r="S28" s="17">
        <f t="array" ref="S28">SUM(N28:R28)</f>
        <v>0</v>
      </c>
      <c r="T28" s="54">
        <f t="array" ref="T28">H28-N28</f>
        <v>0</v>
      </c>
      <c r="U28" s="1">
        <f t="array" ref="U28">I28-O28</f>
        <v>0</v>
      </c>
      <c r="V28" s="1">
        <f t="array" ref="V28">J28-P28</f>
        <v>0</v>
      </c>
      <c r="W28" s="1">
        <f t="array" ref="W28">K28-Q28</f>
        <v>0</v>
      </c>
      <c r="X28" s="1">
        <f t="array" ref="X28">L28-R28</f>
        <v>0</v>
      </c>
      <c r="Y28" s="17">
        <f t="array" ref="Y28">SUM(T28:X28)</f>
        <v>0</v>
      </c>
      <c r="Z28" s="58">
        <f t="array" ref="Z28">IF(E28="nps",ROUND((N28+O28)*0.1,0),0)</f>
        <v>0</v>
      </c>
      <c r="AA28" s="59">
        <f t="array" ref="AA28">IF(E28="nps",ROUND((H28+I28)*0.1,0),0)</f>
        <v>0</v>
      </c>
      <c r="AB28" s="38">
        <f t="array" ref="AB28">AA28-Z28</f>
        <v>0</v>
      </c>
      <c r="AC28" s="2">
        <v>0</v>
      </c>
      <c r="AD28" s="2">
        <v>0</v>
      </c>
      <c r="AE28" s="40">
        <f t="array" ref="AE28">AD28-AC28</f>
        <v>0</v>
      </c>
      <c r="AF28" s="2">
        <f t="array" ref="AF28">IF(F28="State Service",ROUND(H28/31*5,0),IF(F28="Subordinate",ROUND(H28/31*3,0),H28/31*1))</f>
        <v>0</v>
      </c>
      <c r="AG28" s="2">
        <f t="array" ref="AG28">AF28</f>
        <v>0</v>
      </c>
      <c r="AH28" s="42">
        <f t="array" ref="AH28">AG28-AF28</f>
        <v>0</v>
      </c>
      <c r="AI28" s="31">
        <v>0</v>
      </c>
      <c r="AJ28" s="31">
        <v>0</v>
      </c>
      <c r="AK28" s="45">
        <f t="array" ref="AK28">AB28+AE28+AH28+AI28</f>
        <v>0</v>
      </c>
      <c r="AL28" s="48">
        <f t="array" ref="AL28">Y28-AK28</f>
        <v>0</v>
      </c>
    </row>
    <row r="29" spans="1:38" ht="30" customHeight="1">
      <c r="A29" s="10"/>
      <c r="B29" s="64"/>
      <c r="C29" s="64"/>
      <c r="D29" s="64"/>
      <c r="E29" s="64"/>
      <c r="F29" s="64"/>
      <c r="G29" s="65"/>
      <c r="H29" s="24">
        <v>0</v>
      </c>
      <c r="I29" s="1">
        <f t="shared" si="1"/>
        <v>0</v>
      </c>
      <c r="J29" s="1">
        <f t="shared" si="2"/>
        <v>0</v>
      </c>
      <c r="K29" s="1">
        <v>0</v>
      </c>
      <c r="L29" s="1">
        <v>0</v>
      </c>
      <c r="M29" s="17">
        <f t="array" ref="M29">SUM(H29:L29)</f>
        <v>0</v>
      </c>
      <c r="N29" s="54">
        <f t="shared" si="3"/>
        <v>0</v>
      </c>
      <c r="O29" s="1">
        <f t="shared" si="4"/>
        <v>0</v>
      </c>
      <c r="P29" s="1">
        <f t="shared" si="5"/>
        <v>0</v>
      </c>
      <c r="Q29" s="1">
        <v>0</v>
      </c>
      <c r="R29" s="1">
        <v>0</v>
      </c>
      <c r="S29" s="17">
        <f t="array" ref="S29">SUM(N29:R29)</f>
        <v>0</v>
      </c>
      <c r="T29" s="54">
        <f t="array" ref="T29">H29-N29</f>
        <v>0</v>
      </c>
      <c r="U29" s="1">
        <f t="array" ref="U29">I29-O29</f>
        <v>0</v>
      </c>
      <c r="V29" s="1">
        <f t="array" ref="V29">J29-P29</f>
        <v>0</v>
      </c>
      <c r="W29" s="1">
        <f t="array" ref="W29">K29-Q29</f>
        <v>0</v>
      </c>
      <c r="X29" s="1">
        <f t="array" ref="X29">L29-R29</f>
        <v>0</v>
      </c>
      <c r="Y29" s="17">
        <f t="array" ref="Y29">SUM(T29:X29)</f>
        <v>0</v>
      </c>
      <c r="Z29" s="58">
        <f t="array" ref="Z29">IF(E29="nps",ROUND((N29+O29)*0.1,0),0)</f>
        <v>0</v>
      </c>
      <c r="AA29" s="59">
        <f t="array" ref="AA29">IF(E29="nps",ROUND((H29+I29)*0.1,0),0)</f>
        <v>0</v>
      </c>
      <c r="AB29" s="38">
        <f t="array" ref="AB29">AA29-Z29</f>
        <v>0</v>
      </c>
      <c r="AC29" s="2">
        <v>0</v>
      </c>
      <c r="AD29" s="2">
        <v>0</v>
      </c>
      <c r="AE29" s="40">
        <f t="array" ref="AE29">AD29-AC29</f>
        <v>0</v>
      </c>
      <c r="AF29" s="2">
        <f t="array" ref="AF29">IF(F29="State Service",ROUND(H29/31*5,0),IF(F29="Subordinate",ROUND(H29/31*3,0),H29/31*1))</f>
        <v>0</v>
      </c>
      <c r="AG29" s="2">
        <f t="array" ref="AG29">AF29</f>
        <v>0</v>
      </c>
      <c r="AH29" s="42">
        <f t="array" ref="AH29">AG29-AF29</f>
        <v>0</v>
      </c>
      <c r="AI29" s="31">
        <v>0</v>
      </c>
      <c r="AJ29" s="31">
        <v>0</v>
      </c>
      <c r="AK29" s="45">
        <f t="array" ref="AK29">AB29+AE29+AH29+AI29</f>
        <v>0</v>
      </c>
      <c r="AL29" s="48">
        <f t="array" ref="AL29">Y29-AK29</f>
        <v>0</v>
      </c>
    </row>
    <row r="30" spans="1:38" ht="30" customHeight="1">
      <c r="A30" s="10"/>
      <c r="B30" s="64"/>
      <c r="C30" s="64"/>
      <c r="D30" s="64"/>
      <c r="E30" s="64"/>
      <c r="F30" s="64"/>
      <c r="G30" s="65"/>
      <c r="H30" s="24">
        <v>0</v>
      </c>
      <c r="I30" s="1">
        <f t="shared" si="1"/>
        <v>0</v>
      </c>
      <c r="J30" s="1">
        <f t="shared" si="2"/>
        <v>0</v>
      </c>
      <c r="K30" s="1">
        <v>0</v>
      </c>
      <c r="L30" s="1">
        <v>0</v>
      </c>
      <c r="M30" s="17">
        <f t="array" ref="M30">SUM(H30:L30)</f>
        <v>0</v>
      </c>
      <c r="N30" s="54">
        <f t="shared" si="3"/>
        <v>0</v>
      </c>
      <c r="O30" s="1">
        <f t="shared" si="4"/>
        <v>0</v>
      </c>
      <c r="P30" s="1">
        <f t="shared" si="5"/>
        <v>0</v>
      </c>
      <c r="Q30" s="1">
        <v>0</v>
      </c>
      <c r="R30" s="1">
        <v>0</v>
      </c>
      <c r="S30" s="17">
        <f t="array" ref="S30">SUM(N30:R30)</f>
        <v>0</v>
      </c>
      <c r="T30" s="54">
        <f t="array" ref="T30">H30-N30</f>
        <v>0</v>
      </c>
      <c r="U30" s="1">
        <f t="array" ref="U30">I30-O30</f>
        <v>0</v>
      </c>
      <c r="V30" s="1">
        <f t="array" ref="V30">J30-P30</f>
        <v>0</v>
      </c>
      <c r="W30" s="1">
        <f t="array" ref="W30">K30-Q30</f>
        <v>0</v>
      </c>
      <c r="X30" s="1">
        <f t="array" ref="X30">L30-R30</f>
        <v>0</v>
      </c>
      <c r="Y30" s="17">
        <f t="array" ref="Y30">SUM(T30:X30)</f>
        <v>0</v>
      </c>
      <c r="Z30" s="58">
        <f t="array" ref="Z30">IF(E30="nps",ROUND((N30+O30)*0.1,0),0)</f>
        <v>0</v>
      </c>
      <c r="AA30" s="59">
        <f t="array" ref="AA30">IF(E30="nps",ROUND((H30+I30)*0.1,0),0)</f>
        <v>0</v>
      </c>
      <c r="AB30" s="38">
        <f t="array" ref="AB30">AA30-Z30</f>
        <v>0</v>
      </c>
      <c r="AC30" s="2">
        <v>0</v>
      </c>
      <c r="AD30" s="2">
        <v>0</v>
      </c>
      <c r="AE30" s="40">
        <f t="array" ref="AE30">AD30-AC30</f>
        <v>0</v>
      </c>
      <c r="AF30" s="2">
        <f t="array" ref="AF30">IF(F30="State Service",ROUND(H30/31*5,0),IF(F30="Subordinate",ROUND(H30/31*3,0),H30/31*1))</f>
        <v>0</v>
      </c>
      <c r="AG30" s="2">
        <f t="array" ref="AG30">AF30</f>
        <v>0</v>
      </c>
      <c r="AH30" s="42">
        <f t="array" ref="AH30">AG30-AF30</f>
        <v>0</v>
      </c>
      <c r="AI30" s="31">
        <v>0</v>
      </c>
      <c r="AJ30" s="31">
        <v>0</v>
      </c>
      <c r="AK30" s="45">
        <f t="array" ref="AK30">AB30+AE30+AH30+AI30</f>
        <v>0</v>
      </c>
      <c r="AL30" s="48">
        <f t="array" ref="AL30">Y30-AK30</f>
        <v>0</v>
      </c>
    </row>
    <row r="31" spans="1:38" ht="30" customHeight="1">
      <c r="A31" s="10"/>
      <c r="B31" s="64"/>
      <c r="C31" s="64"/>
      <c r="D31" s="64"/>
      <c r="E31" s="64"/>
      <c r="F31" s="64"/>
      <c r="G31" s="65"/>
      <c r="H31" s="24">
        <v>0</v>
      </c>
      <c r="I31" s="1">
        <f t="shared" si="1"/>
        <v>0</v>
      </c>
      <c r="J31" s="1">
        <f t="shared" si="2"/>
        <v>0</v>
      </c>
      <c r="K31" s="1">
        <v>0</v>
      </c>
      <c r="L31" s="1">
        <v>0</v>
      </c>
      <c r="M31" s="17">
        <f t="array" ref="M31">SUM(H31:L31)</f>
        <v>0</v>
      </c>
      <c r="N31" s="54">
        <f t="shared" si="3"/>
        <v>0</v>
      </c>
      <c r="O31" s="1">
        <f t="shared" si="4"/>
        <v>0</v>
      </c>
      <c r="P31" s="1">
        <f t="shared" si="5"/>
        <v>0</v>
      </c>
      <c r="Q31" s="1">
        <v>0</v>
      </c>
      <c r="R31" s="1">
        <v>0</v>
      </c>
      <c r="S31" s="17">
        <f t="array" ref="S31">SUM(N31:R31)</f>
        <v>0</v>
      </c>
      <c r="T31" s="54">
        <f t="array" ref="T31">H31-N31</f>
        <v>0</v>
      </c>
      <c r="U31" s="1">
        <f t="array" ref="U31">I31-O31</f>
        <v>0</v>
      </c>
      <c r="V31" s="1">
        <f t="array" ref="V31">J31-P31</f>
        <v>0</v>
      </c>
      <c r="W31" s="1">
        <f t="array" ref="W31">K31-Q31</f>
        <v>0</v>
      </c>
      <c r="X31" s="1">
        <f t="array" ref="X31">L31-R31</f>
        <v>0</v>
      </c>
      <c r="Y31" s="17">
        <f t="array" ref="Y31">SUM(T31:X31)</f>
        <v>0</v>
      </c>
      <c r="Z31" s="58">
        <f t="array" ref="Z31">IF(E31="nps",ROUND((N31+O31)*0.1,0),0)</f>
        <v>0</v>
      </c>
      <c r="AA31" s="59">
        <f t="array" ref="AA31">IF(E31="nps",ROUND((H31+I31)*0.1,0),0)</f>
        <v>0</v>
      </c>
      <c r="AB31" s="38">
        <f t="array" ref="AB31">AA31-Z31</f>
        <v>0</v>
      </c>
      <c r="AC31" s="2">
        <v>0</v>
      </c>
      <c r="AD31" s="2">
        <v>0</v>
      </c>
      <c r="AE31" s="40">
        <f t="array" ref="AE31">AD31-AC31</f>
        <v>0</v>
      </c>
      <c r="AF31" s="2">
        <f t="array" ref="AF31">IF(F31="State Service",ROUND(H31/31*5,0),IF(F31="Subordinate",ROUND(H31/31*3,0),H31/31*1))</f>
        <v>0</v>
      </c>
      <c r="AG31" s="2">
        <f t="array" ref="AG31">AF31</f>
        <v>0</v>
      </c>
      <c r="AH31" s="42">
        <f t="array" ref="AH31">AG31-AF31</f>
        <v>0</v>
      </c>
      <c r="AI31" s="31">
        <v>0</v>
      </c>
      <c r="AJ31" s="31">
        <v>0</v>
      </c>
      <c r="AK31" s="45">
        <f t="array" ref="AK31">AB31+AE31+AH31+AI31</f>
        <v>0</v>
      </c>
      <c r="AL31" s="48">
        <f t="array" ref="AL31">Y31-AK31</f>
        <v>0</v>
      </c>
    </row>
    <row r="32" spans="1:38" ht="30" customHeight="1">
      <c r="A32" s="10"/>
      <c r="B32" s="64"/>
      <c r="C32" s="64"/>
      <c r="D32" s="64"/>
      <c r="E32" s="64"/>
      <c r="F32" s="64"/>
      <c r="G32" s="65"/>
      <c r="H32" s="24">
        <v>0</v>
      </c>
      <c r="I32" s="1">
        <f t="shared" si="1"/>
        <v>0</v>
      </c>
      <c r="J32" s="1">
        <f t="shared" si="2"/>
        <v>0</v>
      </c>
      <c r="K32" s="1">
        <v>0</v>
      </c>
      <c r="L32" s="1">
        <v>0</v>
      </c>
      <c r="M32" s="17">
        <f t="array" ref="M32">SUM(H32:L32)</f>
        <v>0</v>
      </c>
      <c r="N32" s="54">
        <f t="shared" si="3"/>
        <v>0</v>
      </c>
      <c r="O32" s="1">
        <f t="shared" si="4"/>
        <v>0</v>
      </c>
      <c r="P32" s="1">
        <f t="shared" si="5"/>
        <v>0</v>
      </c>
      <c r="Q32" s="1">
        <v>0</v>
      </c>
      <c r="R32" s="1">
        <v>0</v>
      </c>
      <c r="S32" s="17">
        <f t="array" ref="S32">SUM(N32:R32)</f>
        <v>0</v>
      </c>
      <c r="T32" s="54">
        <f t="array" ref="T32">H32-N32</f>
        <v>0</v>
      </c>
      <c r="U32" s="1">
        <f t="array" ref="U32">I32-O32</f>
        <v>0</v>
      </c>
      <c r="V32" s="1">
        <f t="array" ref="V32">J32-P32</f>
        <v>0</v>
      </c>
      <c r="W32" s="1">
        <f t="array" ref="W32">K32-Q32</f>
        <v>0</v>
      </c>
      <c r="X32" s="1">
        <f t="array" ref="X32">L32-R32</f>
        <v>0</v>
      </c>
      <c r="Y32" s="17">
        <f t="array" ref="Y32">SUM(T32:X32)</f>
        <v>0</v>
      </c>
      <c r="Z32" s="58">
        <f t="array" ref="Z32">IF(E32="nps",ROUND((N32+O32)*0.1,0),0)</f>
        <v>0</v>
      </c>
      <c r="AA32" s="59">
        <f t="array" ref="AA32">IF(E32="nps",ROUND((H32+I32)*0.1,0),0)</f>
        <v>0</v>
      </c>
      <c r="AB32" s="38">
        <f t="array" ref="AB32">AA32-Z32</f>
        <v>0</v>
      </c>
      <c r="AC32" s="2">
        <v>0</v>
      </c>
      <c r="AD32" s="2">
        <v>0</v>
      </c>
      <c r="AE32" s="40">
        <f t="array" ref="AE32">AD32-AC32</f>
        <v>0</v>
      </c>
      <c r="AF32" s="2">
        <f t="array" ref="AF32">IF(F32="State Service",ROUND(H32/31*5,0),IF(F32="Subordinate",ROUND(H32/31*3,0),H32/31*1))</f>
        <v>0</v>
      </c>
      <c r="AG32" s="2">
        <f t="array" ref="AG32">AF32</f>
        <v>0</v>
      </c>
      <c r="AH32" s="42">
        <f t="array" ref="AH32">AG32-AF32</f>
        <v>0</v>
      </c>
      <c r="AI32" s="31">
        <v>0</v>
      </c>
      <c r="AJ32" s="31">
        <v>0</v>
      </c>
      <c r="AK32" s="45">
        <f t="array" ref="AK32">AB32+AE32+AH32+AI32</f>
        <v>0</v>
      </c>
      <c r="AL32" s="48">
        <f t="array" ref="AL32">Y32-AK32</f>
        <v>0</v>
      </c>
    </row>
    <row r="33" spans="1:38" ht="30" customHeight="1">
      <c r="A33" s="10"/>
      <c r="B33" s="64"/>
      <c r="C33" s="64"/>
      <c r="D33" s="64"/>
      <c r="E33" s="64"/>
      <c r="F33" s="64"/>
      <c r="G33" s="65"/>
      <c r="H33" s="24">
        <v>0</v>
      </c>
      <c r="I33" s="1">
        <f t="shared" si="1"/>
        <v>0</v>
      </c>
      <c r="J33" s="1">
        <f t="shared" si="2"/>
        <v>0</v>
      </c>
      <c r="K33" s="1">
        <v>0</v>
      </c>
      <c r="L33" s="1">
        <v>0</v>
      </c>
      <c r="M33" s="17">
        <f t="array" ref="M33">SUM(H33:L33)</f>
        <v>0</v>
      </c>
      <c r="N33" s="54">
        <f t="shared" si="3"/>
        <v>0</v>
      </c>
      <c r="O33" s="1">
        <f t="shared" si="4"/>
        <v>0</v>
      </c>
      <c r="P33" s="1">
        <f t="shared" si="5"/>
        <v>0</v>
      </c>
      <c r="Q33" s="1">
        <v>0</v>
      </c>
      <c r="R33" s="1">
        <v>0</v>
      </c>
      <c r="S33" s="17">
        <f t="array" ref="S33">SUM(N33:R33)</f>
        <v>0</v>
      </c>
      <c r="T33" s="54">
        <f t="array" ref="T33">H33-N33</f>
        <v>0</v>
      </c>
      <c r="U33" s="1">
        <f t="array" ref="U33">I33-O33</f>
        <v>0</v>
      </c>
      <c r="V33" s="1">
        <f t="array" ref="V33">J33-P33</f>
        <v>0</v>
      </c>
      <c r="W33" s="1">
        <f t="array" ref="W33">K33-Q33</f>
        <v>0</v>
      </c>
      <c r="X33" s="1">
        <f t="array" ref="X33">L33-R33</f>
        <v>0</v>
      </c>
      <c r="Y33" s="17">
        <f t="array" ref="Y33">SUM(T33:X33)</f>
        <v>0</v>
      </c>
      <c r="Z33" s="58">
        <f t="array" ref="Z33">IF(E33="nps",ROUND((N33+O33)*0.1,0),0)</f>
        <v>0</v>
      </c>
      <c r="AA33" s="59">
        <f t="array" ref="AA33">IF(E33="nps",ROUND((H33+I33)*0.1,0),0)</f>
        <v>0</v>
      </c>
      <c r="AB33" s="38">
        <f t="array" ref="AB33">AA33-Z33</f>
        <v>0</v>
      </c>
      <c r="AC33" s="2">
        <v>0</v>
      </c>
      <c r="AD33" s="2">
        <v>0</v>
      </c>
      <c r="AE33" s="40">
        <f t="array" ref="AE33">AD33-AC33</f>
        <v>0</v>
      </c>
      <c r="AF33" s="2">
        <f t="array" ref="AF33">IF(F33="State Service",ROUND(H33/31*5,0),IF(F33="Subordinate",ROUND(H33/31*3,0),H33/31*1))</f>
        <v>0</v>
      </c>
      <c r="AG33" s="2">
        <f t="array" ref="AG33">AF33</f>
        <v>0</v>
      </c>
      <c r="AH33" s="42">
        <f t="array" ref="AH33">AG33-AF33</f>
        <v>0</v>
      </c>
      <c r="AI33" s="31">
        <v>0</v>
      </c>
      <c r="AJ33" s="31">
        <v>0</v>
      </c>
      <c r="AK33" s="45">
        <f t="array" ref="AK33">AB33+AE33+AH33+AI33</f>
        <v>0</v>
      </c>
      <c r="AL33" s="48">
        <f t="array" ref="AL33">Y33-AK33</f>
        <v>0</v>
      </c>
    </row>
    <row r="34" spans="1:38" ht="30" customHeight="1">
      <c r="A34" s="10"/>
      <c r="B34" s="64"/>
      <c r="C34" s="64"/>
      <c r="D34" s="64"/>
      <c r="E34" s="64"/>
      <c r="F34" s="64"/>
      <c r="G34" s="65"/>
      <c r="H34" s="24">
        <v>0</v>
      </c>
      <c r="I34" s="1">
        <f t="shared" si="1"/>
        <v>0</v>
      </c>
      <c r="J34" s="1">
        <f t="shared" si="2"/>
        <v>0</v>
      </c>
      <c r="K34" s="1">
        <v>0</v>
      </c>
      <c r="L34" s="1">
        <v>0</v>
      </c>
      <c r="M34" s="17">
        <f t="array" ref="M34">SUM(H34:L34)</f>
        <v>0</v>
      </c>
      <c r="N34" s="54">
        <f t="shared" si="3"/>
        <v>0</v>
      </c>
      <c r="O34" s="1">
        <f t="shared" si="4"/>
        <v>0</v>
      </c>
      <c r="P34" s="1">
        <f t="shared" si="5"/>
        <v>0</v>
      </c>
      <c r="Q34" s="1">
        <v>0</v>
      </c>
      <c r="R34" s="1">
        <v>0</v>
      </c>
      <c r="S34" s="17">
        <f t="array" ref="S34">SUM(N34:R34)</f>
        <v>0</v>
      </c>
      <c r="T34" s="54">
        <f t="array" ref="T34">H34-N34</f>
        <v>0</v>
      </c>
      <c r="U34" s="1">
        <f t="array" ref="U34">I34-O34</f>
        <v>0</v>
      </c>
      <c r="V34" s="1">
        <f t="array" ref="V34">J34-P34</f>
        <v>0</v>
      </c>
      <c r="W34" s="1">
        <f t="array" ref="W34">K34-Q34</f>
        <v>0</v>
      </c>
      <c r="X34" s="1">
        <f t="array" ref="X34">L34-R34</f>
        <v>0</v>
      </c>
      <c r="Y34" s="17">
        <f t="array" ref="Y34">SUM(T34:X34)</f>
        <v>0</v>
      </c>
      <c r="Z34" s="58">
        <f t="array" ref="Z34">IF(E34="nps",ROUND((N34+O34)*0.1,0),0)</f>
        <v>0</v>
      </c>
      <c r="AA34" s="59">
        <f t="array" ref="AA34">IF(E34="nps",ROUND((H34+I34)*0.1,0),0)</f>
        <v>0</v>
      </c>
      <c r="AB34" s="38">
        <f t="array" ref="AB34">AA34-Z34</f>
        <v>0</v>
      </c>
      <c r="AC34" s="2">
        <v>0</v>
      </c>
      <c r="AD34" s="2">
        <v>0</v>
      </c>
      <c r="AE34" s="40">
        <f t="array" ref="AE34">AD34-AC34</f>
        <v>0</v>
      </c>
      <c r="AF34" s="2">
        <f t="array" ref="AF34">IF(F34="State Service",ROUND(H34/31*5,0),IF(F34="Subordinate",ROUND(H34/31*3,0),H34/31*1))</f>
        <v>0</v>
      </c>
      <c r="AG34" s="2">
        <f t="array" ref="AG34">AF34</f>
        <v>0</v>
      </c>
      <c r="AH34" s="42">
        <f t="array" ref="AH34">AG34-AF34</f>
        <v>0</v>
      </c>
      <c r="AI34" s="31">
        <v>0</v>
      </c>
      <c r="AJ34" s="31">
        <v>0</v>
      </c>
      <c r="AK34" s="45">
        <f t="array" ref="AK34">AB34+AE34+AH34+AI34</f>
        <v>0</v>
      </c>
      <c r="AL34" s="48">
        <f t="array" ref="AL34">Y34-AK34</f>
        <v>0</v>
      </c>
    </row>
    <row r="35" spans="1:38" ht="30" customHeight="1">
      <c r="A35" s="10"/>
      <c r="B35" s="64"/>
      <c r="C35" s="64"/>
      <c r="D35" s="64"/>
      <c r="E35" s="64"/>
      <c r="F35" s="64"/>
      <c r="G35" s="65"/>
      <c r="H35" s="24">
        <v>0</v>
      </c>
      <c r="I35" s="1">
        <f t="shared" si="1"/>
        <v>0</v>
      </c>
      <c r="J35" s="1">
        <f t="shared" si="2"/>
        <v>0</v>
      </c>
      <c r="K35" s="1">
        <v>0</v>
      </c>
      <c r="L35" s="1">
        <v>0</v>
      </c>
      <c r="M35" s="17">
        <f t="array" ref="M35">SUM(H35:L35)</f>
        <v>0</v>
      </c>
      <c r="N35" s="54">
        <f t="shared" si="3"/>
        <v>0</v>
      </c>
      <c r="O35" s="1">
        <f t="shared" si="4"/>
        <v>0</v>
      </c>
      <c r="P35" s="1">
        <f t="shared" si="5"/>
        <v>0</v>
      </c>
      <c r="Q35" s="1">
        <v>0</v>
      </c>
      <c r="R35" s="1">
        <v>0</v>
      </c>
      <c r="S35" s="17">
        <f t="array" ref="S35">SUM(N35:R35)</f>
        <v>0</v>
      </c>
      <c r="T35" s="54">
        <f t="array" ref="T35">H35-N35</f>
        <v>0</v>
      </c>
      <c r="U35" s="1">
        <f t="array" ref="U35">I35-O35</f>
        <v>0</v>
      </c>
      <c r="V35" s="1">
        <f t="array" ref="V35">J35-P35</f>
        <v>0</v>
      </c>
      <c r="W35" s="1">
        <f t="array" ref="W35">K35-Q35</f>
        <v>0</v>
      </c>
      <c r="X35" s="1">
        <f t="array" ref="X35">L35-R35</f>
        <v>0</v>
      </c>
      <c r="Y35" s="17">
        <f t="array" ref="Y35">SUM(T35:X35)</f>
        <v>0</v>
      </c>
      <c r="Z35" s="58">
        <f t="array" ref="Z35">IF(E35="nps",ROUND((N35+O35)*0.1,0),0)</f>
        <v>0</v>
      </c>
      <c r="AA35" s="59">
        <f t="array" ref="AA35">IF(E35="nps",ROUND((H35+I35)*0.1,0),0)</f>
        <v>0</v>
      </c>
      <c r="AB35" s="38">
        <f t="array" ref="AB35">AA35-Z35</f>
        <v>0</v>
      </c>
      <c r="AC35" s="2">
        <v>0</v>
      </c>
      <c r="AD35" s="2">
        <v>0</v>
      </c>
      <c r="AE35" s="40">
        <f t="array" ref="AE35">AD35-AC35</f>
        <v>0</v>
      </c>
      <c r="AF35" s="2">
        <f t="array" ref="AF35">IF(F35="State Service",ROUND(H35/31*5,0),IF(F35="Subordinate",ROUND(H35/31*3,0),H35/31*1))</f>
        <v>0</v>
      </c>
      <c r="AG35" s="2">
        <f t="array" ref="AG35">AF35</f>
        <v>0</v>
      </c>
      <c r="AH35" s="42">
        <f t="array" ref="AH35">AG35-AF35</f>
        <v>0</v>
      </c>
      <c r="AI35" s="31">
        <v>0</v>
      </c>
      <c r="AJ35" s="31">
        <v>0</v>
      </c>
      <c r="AK35" s="45">
        <f t="array" ref="AK35">AB35+AE35+AH35+AI35</f>
        <v>0</v>
      </c>
      <c r="AL35" s="48">
        <f t="array" ref="AL35">Y35-AK35</f>
        <v>0</v>
      </c>
    </row>
    <row r="36" spans="1:38" ht="30" customHeight="1">
      <c r="A36" s="10"/>
      <c r="B36" s="64"/>
      <c r="C36" s="64"/>
      <c r="D36" s="64"/>
      <c r="E36" s="64"/>
      <c r="F36" s="64"/>
      <c r="G36" s="65"/>
      <c r="H36" s="24">
        <v>0</v>
      </c>
      <c r="I36" s="1">
        <f t="shared" si="1"/>
        <v>0</v>
      </c>
      <c r="J36" s="1">
        <f t="shared" si="2"/>
        <v>0</v>
      </c>
      <c r="K36" s="1">
        <v>0</v>
      </c>
      <c r="L36" s="1">
        <v>0</v>
      </c>
      <c r="M36" s="17">
        <f t="array" ref="M36">SUM(H36:L36)</f>
        <v>0</v>
      </c>
      <c r="N36" s="54">
        <f t="shared" si="3"/>
        <v>0</v>
      </c>
      <c r="O36" s="1">
        <f t="shared" si="4"/>
        <v>0</v>
      </c>
      <c r="P36" s="1">
        <f t="shared" si="5"/>
        <v>0</v>
      </c>
      <c r="Q36" s="1">
        <v>0</v>
      </c>
      <c r="R36" s="1">
        <v>0</v>
      </c>
      <c r="S36" s="17">
        <f t="array" ref="S36">SUM(N36:R36)</f>
        <v>0</v>
      </c>
      <c r="T36" s="54">
        <f t="array" ref="T36">H36-N36</f>
        <v>0</v>
      </c>
      <c r="U36" s="1">
        <f t="array" ref="U36">I36-O36</f>
        <v>0</v>
      </c>
      <c r="V36" s="1">
        <f t="array" ref="V36">J36-P36</f>
        <v>0</v>
      </c>
      <c r="W36" s="1">
        <f t="array" ref="W36">K36-Q36</f>
        <v>0</v>
      </c>
      <c r="X36" s="1">
        <f t="array" ref="X36">L36-R36</f>
        <v>0</v>
      </c>
      <c r="Y36" s="17">
        <f t="array" ref="Y36">SUM(T36:X36)</f>
        <v>0</v>
      </c>
      <c r="Z36" s="58">
        <f t="array" ref="Z36">IF(E36="nps",ROUND((N36+O36)*0.1,0),0)</f>
        <v>0</v>
      </c>
      <c r="AA36" s="59">
        <f t="array" ref="AA36">IF(E36="nps",ROUND((H36+I36)*0.1,0),0)</f>
        <v>0</v>
      </c>
      <c r="AB36" s="38">
        <f t="array" ref="AB36">AA36-Z36</f>
        <v>0</v>
      </c>
      <c r="AC36" s="2">
        <v>0</v>
      </c>
      <c r="AD36" s="2">
        <v>0</v>
      </c>
      <c r="AE36" s="40">
        <f t="array" ref="AE36">AD36-AC36</f>
        <v>0</v>
      </c>
      <c r="AF36" s="2">
        <f t="array" ref="AF36">IF(F36="State Service",ROUND(H36/31*5,0),IF(F36="Subordinate",ROUND(H36/31*3,0),H36/31*1))</f>
        <v>0</v>
      </c>
      <c r="AG36" s="2">
        <f t="array" ref="AG36">AF36</f>
        <v>0</v>
      </c>
      <c r="AH36" s="42">
        <f t="array" ref="AH36">AG36-AF36</f>
        <v>0</v>
      </c>
      <c r="AI36" s="31">
        <v>0</v>
      </c>
      <c r="AJ36" s="31">
        <v>0</v>
      </c>
      <c r="AK36" s="45">
        <f t="array" ref="AK36">AB36+AE36+AH36+AI36</f>
        <v>0</v>
      </c>
      <c r="AL36" s="48">
        <f t="array" ref="AL36">Y36-AK36</f>
        <v>0</v>
      </c>
    </row>
    <row r="37" spans="1:38" ht="30" customHeight="1">
      <c r="A37" s="10"/>
      <c r="B37" s="64"/>
      <c r="C37" s="64"/>
      <c r="D37" s="64"/>
      <c r="E37" s="64"/>
      <c r="F37" s="64"/>
      <c r="G37" s="65"/>
      <c r="H37" s="24">
        <v>0</v>
      </c>
      <c r="I37" s="1">
        <f t="shared" si="1"/>
        <v>0</v>
      </c>
      <c r="J37" s="1">
        <f t="shared" si="2"/>
        <v>0</v>
      </c>
      <c r="K37" s="1">
        <v>0</v>
      </c>
      <c r="L37" s="1">
        <v>0</v>
      </c>
      <c r="M37" s="17">
        <f t="array" ref="M37">SUM(H37:L37)</f>
        <v>0</v>
      </c>
      <c r="N37" s="54">
        <f t="shared" si="3"/>
        <v>0</v>
      </c>
      <c r="O37" s="1">
        <f t="shared" si="4"/>
        <v>0</v>
      </c>
      <c r="P37" s="1">
        <f t="shared" si="5"/>
        <v>0</v>
      </c>
      <c r="Q37" s="1">
        <v>0</v>
      </c>
      <c r="R37" s="1">
        <v>0</v>
      </c>
      <c r="S37" s="17">
        <f t="array" ref="S37">SUM(N37:R37)</f>
        <v>0</v>
      </c>
      <c r="T37" s="54">
        <f t="array" ref="T37">H37-N37</f>
        <v>0</v>
      </c>
      <c r="U37" s="1">
        <f t="array" ref="U37">I37-O37</f>
        <v>0</v>
      </c>
      <c r="V37" s="1">
        <f t="array" ref="V37">J37-P37</f>
        <v>0</v>
      </c>
      <c r="W37" s="1">
        <f t="array" ref="W37">K37-Q37</f>
        <v>0</v>
      </c>
      <c r="X37" s="1">
        <f t="array" ref="X37">L37-R37</f>
        <v>0</v>
      </c>
      <c r="Y37" s="17">
        <f t="array" ref="Y37">SUM(T37:X37)</f>
        <v>0</v>
      </c>
      <c r="Z37" s="58">
        <f t="array" ref="Z37">IF(E37="nps",ROUND((N37+O37)*0.1,0),0)</f>
        <v>0</v>
      </c>
      <c r="AA37" s="59">
        <f t="array" ref="AA37">IF(E37="nps",ROUND((H37+I37)*0.1,0),0)</f>
        <v>0</v>
      </c>
      <c r="AB37" s="38">
        <f t="array" ref="AB37">AA37-Z37</f>
        <v>0</v>
      </c>
      <c r="AC37" s="2">
        <v>0</v>
      </c>
      <c r="AD37" s="2">
        <v>0</v>
      </c>
      <c r="AE37" s="40">
        <f t="array" ref="AE37">AD37-AC37</f>
        <v>0</v>
      </c>
      <c r="AF37" s="2">
        <f t="array" ref="AF37">IF(F37="State Service",ROUND(H37/31*5,0),IF(F37="Subordinate",ROUND(H37/31*3,0),H37/31*1))</f>
        <v>0</v>
      </c>
      <c r="AG37" s="2">
        <f t="array" ref="AG37">AF37</f>
        <v>0</v>
      </c>
      <c r="AH37" s="42">
        <f t="array" ref="AH37">AG37-AF37</f>
        <v>0</v>
      </c>
      <c r="AI37" s="31">
        <v>0</v>
      </c>
      <c r="AJ37" s="31">
        <v>0</v>
      </c>
      <c r="AK37" s="45">
        <f t="array" ref="AK37">AB37+AE37+AH37+AI37</f>
        <v>0</v>
      </c>
      <c r="AL37" s="48">
        <f t="array" ref="AL37">Y37-AK37</f>
        <v>0</v>
      </c>
    </row>
    <row r="38" spans="1:38" ht="30" customHeight="1">
      <c r="A38" s="10"/>
      <c r="B38" s="64"/>
      <c r="C38" s="64"/>
      <c r="D38" s="64"/>
      <c r="E38" s="64"/>
      <c r="F38" s="64"/>
      <c r="G38" s="65"/>
      <c r="H38" s="24">
        <v>0</v>
      </c>
      <c r="I38" s="1">
        <f t="shared" si="1"/>
        <v>0</v>
      </c>
      <c r="J38" s="1">
        <f t="shared" si="2"/>
        <v>0</v>
      </c>
      <c r="K38" s="1">
        <v>0</v>
      </c>
      <c r="L38" s="1">
        <v>0</v>
      </c>
      <c r="M38" s="17">
        <f t="array" ref="M38">SUM(H38:L38)</f>
        <v>0</v>
      </c>
      <c r="N38" s="54">
        <f t="shared" si="3"/>
        <v>0</v>
      </c>
      <c r="O38" s="1">
        <f t="shared" si="4"/>
        <v>0</v>
      </c>
      <c r="P38" s="1">
        <f t="shared" si="5"/>
        <v>0</v>
      </c>
      <c r="Q38" s="1">
        <v>0</v>
      </c>
      <c r="R38" s="1">
        <v>0</v>
      </c>
      <c r="S38" s="17">
        <f t="array" ref="S38">SUM(N38:R38)</f>
        <v>0</v>
      </c>
      <c r="T38" s="54">
        <f t="array" ref="T38">H38-N38</f>
        <v>0</v>
      </c>
      <c r="U38" s="1">
        <f t="array" ref="U38">I38-O38</f>
        <v>0</v>
      </c>
      <c r="V38" s="1">
        <f t="array" ref="V38">J38-P38</f>
        <v>0</v>
      </c>
      <c r="W38" s="1">
        <f t="array" ref="W38">K38-Q38</f>
        <v>0</v>
      </c>
      <c r="X38" s="1">
        <f t="array" ref="X38">L38-R38</f>
        <v>0</v>
      </c>
      <c r="Y38" s="17">
        <f t="array" ref="Y38">SUM(T38:X38)</f>
        <v>0</v>
      </c>
      <c r="Z38" s="58">
        <f t="array" ref="Z38">IF(E38="nps",ROUND((N38+O38)*0.1,0),0)</f>
        <v>0</v>
      </c>
      <c r="AA38" s="59">
        <f t="array" ref="AA38">IF(E38="nps",ROUND((H38+I38)*0.1,0),0)</f>
        <v>0</v>
      </c>
      <c r="AB38" s="38">
        <f t="array" ref="AB38">AA38-Z38</f>
        <v>0</v>
      </c>
      <c r="AC38" s="2">
        <v>0</v>
      </c>
      <c r="AD38" s="2">
        <v>0</v>
      </c>
      <c r="AE38" s="40">
        <f t="array" ref="AE38">AD38-AC38</f>
        <v>0</v>
      </c>
      <c r="AF38" s="2">
        <f t="array" ref="AF38">IF(F38="State Service",ROUND(H38/31*5,0),IF(F38="Subordinate",ROUND(H38/31*3,0),H38/31*1))</f>
        <v>0</v>
      </c>
      <c r="AG38" s="2">
        <f t="array" ref="AG38">AF38</f>
        <v>0</v>
      </c>
      <c r="AH38" s="42">
        <f t="array" ref="AH38">AG38-AF38</f>
        <v>0</v>
      </c>
      <c r="AI38" s="31">
        <v>0</v>
      </c>
      <c r="AJ38" s="31">
        <v>0</v>
      </c>
      <c r="AK38" s="45">
        <f t="array" ref="AK38">AB38+AE38+AH38+AI38</f>
        <v>0</v>
      </c>
      <c r="AL38" s="48">
        <f t="array" ref="AL38">Y38-AK38</f>
        <v>0</v>
      </c>
    </row>
    <row r="39" spans="1:38" ht="30" customHeight="1">
      <c r="A39" s="10"/>
      <c r="B39" s="64"/>
      <c r="C39" s="64"/>
      <c r="D39" s="64"/>
      <c r="E39" s="64"/>
      <c r="F39" s="64"/>
      <c r="G39" s="65"/>
      <c r="H39" s="24">
        <v>0</v>
      </c>
      <c r="I39" s="1">
        <f t="shared" si="1"/>
        <v>0</v>
      </c>
      <c r="J39" s="1">
        <f t="shared" si="2"/>
        <v>0</v>
      </c>
      <c r="K39" s="1">
        <v>0</v>
      </c>
      <c r="L39" s="1">
        <v>0</v>
      </c>
      <c r="M39" s="17">
        <f t="array" ref="M39">SUM(H39:L39)</f>
        <v>0</v>
      </c>
      <c r="N39" s="54">
        <f t="shared" si="3"/>
        <v>0</v>
      </c>
      <c r="O39" s="1">
        <f t="shared" si="4"/>
        <v>0</v>
      </c>
      <c r="P39" s="1">
        <f t="shared" si="5"/>
        <v>0</v>
      </c>
      <c r="Q39" s="1">
        <v>0</v>
      </c>
      <c r="R39" s="1">
        <v>0</v>
      </c>
      <c r="S39" s="17">
        <f t="array" ref="S39">SUM(N39:R39)</f>
        <v>0</v>
      </c>
      <c r="T39" s="54">
        <f t="array" ref="T39">H39-N39</f>
        <v>0</v>
      </c>
      <c r="U39" s="1">
        <f t="array" ref="U39">I39-O39</f>
        <v>0</v>
      </c>
      <c r="V39" s="1">
        <f t="array" ref="V39">J39-P39</f>
        <v>0</v>
      </c>
      <c r="W39" s="1">
        <f t="array" ref="W39">K39-Q39</f>
        <v>0</v>
      </c>
      <c r="X39" s="1">
        <f t="array" ref="X39">L39-R39</f>
        <v>0</v>
      </c>
      <c r="Y39" s="17">
        <f t="array" ref="Y39">SUM(T39:X39)</f>
        <v>0</v>
      </c>
      <c r="Z39" s="58">
        <f t="array" ref="Z39">IF(E39="nps",ROUND((N39+O39)*0.1,0),0)</f>
        <v>0</v>
      </c>
      <c r="AA39" s="59">
        <f t="array" ref="AA39">IF(E39="nps",ROUND((H39+I39)*0.1,0),0)</f>
        <v>0</v>
      </c>
      <c r="AB39" s="38">
        <f t="array" ref="AB39">AA39-Z39</f>
        <v>0</v>
      </c>
      <c r="AC39" s="2">
        <v>0</v>
      </c>
      <c r="AD39" s="2">
        <v>0</v>
      </c>
      <c r="AE39" s="40">
        <f t="array" ref="AE39">AD39-AC39</f>
        <v>0</v>
      </c>
      <c r="AF39" s="2">
        <f t="array" ref="AF39">IF(F39="State Service",ROUND(H39/31*5,0),IF(F39="Subordinate",ROUND(H39/31*3,0),H39/31*1))</f>
        <v>0</v>
      </c>
      <c r="AG39" s="2">
        <f t="array" ref="AG39">AF39</f>
        <v>0</v>
      </c>
      <c r="AH39" s="42">
        <f t="array" ref="AH39">AG39-AF39</f>
        <v>0</v>
      </c>
      <c r="AI39" s="31">
        <v>0</v>
      </c>
      <c r="AJ39" s="31">
        <v>0</v>
      </c>
      <c r="AK39" s="45">
        <f t="array" ref="AK39">AB39+AE39+AH39+AI39</f>
        <v>0</v>
      </c>
      <c r="AL39" s="48">
        <f t="array" ref="AL39">Y39-AK39</f>
        <v>0</v>
      </c>
    </row>
    <row r="40" spans="1:38" ht="30" customHeight="1">
      <c r="A40" s="10"/>
      <c r="B40" s="64"/>
      <c r="C40" s="64"/>
      <c r="D40" s="64"/>
      <c r="E40" s="64"/>
      <c r="F40" s="64"/>
      <c r="G40" s="65"/>
      <c r="H40" s="24">
        <v>0</v>
      </c>
      <c r="I40" s="1">
        <f t="shared" si="1"/>
        <v>0</v>
      </c>
      <c r="J40" s="1">
        <f t="shared" si="2"/>
        <v>0</v>
      </c>
      <c r="K40" s="1">
        <v>0</v>
      </c>
      <c r="L40" s="1">
        <v>0</v>
      </c>
      <c r="M40" s="17">
        <f t="array" ref="M40">SUM(H40:L40)</f>
        <v>0</v>
      </c>
      <c r="N40" s="54">
        <f t="shared" si="3"/>
        <v>0</v>
      </c>
      <c r="O40" s="1">
        <f t="shared" si="4"/>
        <v>0</v>
      </c>
      <c r="P40" s="1">
        <f t="shared" si="5"/>
        <v>0</v>
      </c>
      <c r="Q40" s="1">
        <v>0</v>
      </c>
      <c r="R40" s="1">
        <v>0</v>
      </c>
      <c r="S40" s="17">
        <f t="array" ref="S40">SUM(N40:R40)</f>
        <v>0</v>
      </c>
      <c r="T40" s="54">
        <f t="array" ref="T40">H40-N40</f>
        <v>0</v>
      </c>
      <c r="U40" s="1">
        <f t="array" ref="U40">I40-O40</f>
        <v>0</v>
      </c>
      <c r="V40" s="1">
        <f t="array" ref="V40">J40-P40</f>
        <v>0</v>
      </c>
      <c r="W40" s="1">
        <f t="array" ref="W40">K40-Q40</f>
        <v>0</v>
      </c>
      <c r="X40" s="1">
        <f t="array" ref="X40">L40-R40</f>
        <v>0</v>
      </c>
      <c r="Y40" s="17">
        <f t="array" ref="Y40">SUM(T40:X40)</f>
        <v>0</v>
      </c>
      <c r="Z40" s="58">
        <f t="array" ref="Z40">IF(E40="nps",ROUND((N40+O40)*0.1,0),0)</f>
        <v>0</v>
      </c>
      <c r="AA40" s="59">
        <f t="array" ref="AA40">IF(E40="nps",ROUND((H40+I40)*0.1,0),0)</f>
        <v>0</v>
      </c>
      <c r="AB40" s="38">
        <f t="array" ref="AB40">AA40-Z40</f>
        <v>0</v>
      </c>
      <c r="AC40" s="2">
        <v>0</v>
      </c>
      <c r="AD40" s="2">
        <v>0</v>
      </c>
      <c r="AE40" s="40">
        <f t="array" ref="AE40">AD40-AC40</f>
        <v>0</v>
      </c>
      <c r="AF40" s="2">
        <f t="array" ref="AF40">IF(F40="State Service",ROUND(H40/31*5,0),IF(F40="Subordinate",ROUND(H40/31*3,0),H40/31*1))</f>
        <v>0</v>
      </c>
      <c r="AG40" s="2">
        <f t="array" ref="AG40">AF40</f>
        <v>0</v>
      </c>
      <c r="AH40" s="42">
        <f t="array" ref="AH40">AG40-AF40</f>
        <v>0</v>
      </c>
      <c r="AI40" s="31">
        <v>0</v>
      </c>
      <c r="AJ40" s="31">
        <v>0</v>
      </c>
      <c r="AK40" s="45">
        <f t="array" ref="AK40">AB40+AE40+AH40+AI40</f>
        <v>0</v>
      </c>
      <c r="AL40" s="48">
        <f t="array" ref="AL40">Y40-AK40</f>
        <v>0</v>
      </c>
    </row>
    <row r="41" spans="1:38" ht="30" customHeight="1">
      <c r="A41" s="10"/>
      <c r="B41" s="64"/>
      <c r="C41" s="64"/>
      <c r="D41" s="64"/>
      <c r="E41" s="64"/>
      <c r="F41" s="64"/>
      <c r="G41" s="65"/>
      <c r="H41" s="24">
        <v>0</v>
      </c>
      <c r="I41" s="1">
        <f t="shared" si="1"/>
        <v>0</v>
      </c>
      <c r="J41" s="1">
        <f t="shared" si="2"/>
        <v>0</v>
      </c>
      <c r="K41" s="1">
        <v>0</v>
      </c>
      <c r="L41" s="1">
        <v>0</v>
      </c>
      <c r="M41" s="17">
        <f t="array" ref="M41">SUM(H41:L41)</f>
        <v>0</v>
      </c>
      <c r="N41" s="54">
        <f t="shared" si="3"/>
        <v>0</v>
      </c>
      <c r="O41" s="1">
        <f t="shared" si="4"/>
        <v>0</v>
      </c>
      <c r="P41" s="1">
        <f t="shared" si="5"/>
        <v>0</v>
      </c>
      <c r="Q41" s="1">
        <v>0</v>
      </c>
      <c r="R41" s="1">
        <v>0</v>
      </c>
      <c r="S41" s="17">
        <f t="array" ref="S41">SUM(N41:R41)</f>
        <v>0</v>
      </c>
      <c r="T41" s="54">
        <f t="array" ref="T41">H41-N41</f>
        <v>0</v>
      </c>
      <c r="U41" s="1">
        <f t="array" ref="U41">I41-O41</f>
        <v>0</v>
      </c>
      <c r="V41" s="1">
        <f t="array" ref="V41">J41-P41</f>
        <v>0</v>
      </c>
      <c r="W41" s="1">
        <f t="array" ref="W41">K41-Q41</f>
        <v>0</v>
      </c>
      <c r="X41" s="1">
        <f t="array" ref="X41">L41-R41</f>
        <v>0</v>
      </c>
      <c r="Y41" s="17">
        <f t="array" ref="Y41">SUM(T41:X41)</f>
        <v>0</v>
      </c>
      <c r="Z41" s="58">
        <f t="array" ref="Z41">IF(E41="nps",ROUND((N41+O41)*0.1,0),0)</f>
        <v>0</v>
      </c>
      <c r="AA41" s="59">
        <f t="array" ref="AA41">IF(E41="nps",ROUND((H41+I41)*0.1,0),0)</f>
        <v>0</v>
      </c>
      <c r="AB41" s="38">
        <f t="array" ref="AB41">AA41-Z41</f>
        <v>0</v>
      </c>
      <c r="AC41" s="2">
        <v>0</v>
      </c>
      <c r="AD41" s="2">
        <v>0</v>
      </c>
      <c r="AE41" s="40">
        <f t="array" ref="AE41">AD41-AC41</f>
        <v>0</v>
      </c>
      <c r="AF41" s="2">
        <f t="array" ref="AF41">IF(F41="State Service",ROUND(H41/31*5,0),IF(F41="Subordinate",ROUND(H41/31*3,0),H41/31*1))</f>
        <v>0</v>
      </c>
      <c r="AG41" s="2">
        <f t="array" ref="AG41">AF41</f>
        <v>0</v>
      </c>
      <c r="AH41" s="42">
        <f t="array" ref="AH41">AG41-AF41</f>
        <v>0</v>
      </c>
      <c r="AI41" s="31">
        <v>0</v>
      </c>
      <c r="AJ41" s="31">
        <v>0</v>
      </c>
      <c r="AK41" s="45">
        <f t="array" ref="AK41">AB41+AE41+AH41+AI41</f>
        <v>0</v>
      </c>
      <c r="AL41" s="48">
        <f t="array" ref="AL41">Y41-AK41</f>
        <v>0</v>
      </c>
    </row>
    <row r="42" spans="1:38" ht="30" customHeight="1">
      <c r="A42" s="10"/>
      <c r="B42" s="64"/>
      <c r="C42" s="64"/>
      <c r="D42" s="64"/>
      <c r="E42" s="64"/>
      <c r="F42" s="64"/>
      <c r="G42" s="65"/>
      <c r="H42" s="24">
        <v>0</v>
      </c>
      <c r="I42" s="1">
        <f t="shared" si="1"/>
        <v>0</v>
      </c>
      <c r="J42" s="1">
        <f t="shared" si="2"/>
        <v>0</v>
      </c>
      <c r="K42" s="1">
        <v>0</v>
      </c>
      <c r="L42" s="1">
        <v>0</v>
      </c>
      <c r="M42" s="17">
        <f t="array" ref="M42">SUM(H42:L42)</f>
        <v>0</v>
      </c>
      <c r="N42" s="54">
        <f t="shared" si="3"/>
        <v>0</v>
      </c>
      <c r="O42" s="1">
        <f t="shared" si="4"/>
        <v>0</v>
      </c>
      <c r="P42" s="1">
        <f t="shared" si="5"/>
        <v>0</v>
      </c>
      <c r="Q42" s="1">
        <v>0</v>
      </c>
      <c r="R42" s="1">
        <v>0</v>
      </c>
      <c r="S42" s="17">
        <f t="array" ref="S42">SUM(N42:R42)</f>
        <v>0</v>
      </c>
      <c r="T42" s="54">
        <f t="array" ref="T42">H42-N42</f>
        <v>0</v>
      </c>
      <c r="U42" s="1">
        <f t="array" ref="U42">I42-O42</f>
        <v>0</v>
      </c>
      <c r="V42" s="1">
        <f t="array" ref="V42">J42-P42</f>
        <v>0</v>
      </c>
      <c r="W42" s="1">
        <f t="array" ref="W42">K42-Q42</f>
        <v>0</v>
      </c>
      <c r="X42" s="1">
        <f t="array" ref="X42">L42-R42</f>
        <v>0</v>
      </c>
      <c r="Y42" s="17">
        <f t="array" ref="Y42">SUM(T42:X42)</f>
        <v>0</v>
      </c>
      <c r="Z42" s="58">
        <f t="array" ref="Z42">IF(E42="nps",ROUND((N42+O42)*0.1,0),0)</f>
        <v>0</v>
      </c>
      <c r="AA42" s="59">
        <f t="array" ref="AA42">IF(E42="nps",ROUND((H42+I42)*0.1,0),0)</f>
        <v>0</v>
      </c>
      <c r="AB42" s="38">
        <f t="array" ref="AB42">AA42-Z42</f>
        <v>0</v>
      </c>
      <c r="AC42" s="2">
        <v>0</v>
      </c>
      <c r="AD42" s="2">
        <v>0</v>
      </c>
      <c r="AE42" s="40">
        <f t="array" ref="AE42">AD42-AC42</f>
        <v>0</v>
      </c>
      <c r="AF42" s="2">
        <f t="array" ref="AF42">IF(F42="State Service",ROUND(H42/31*5,0),IF(F42="Subordinate",ROUND(H42/31*3,0),H42/31*1))</f>
        <v>0</v>
      </c>
      <c r="AG42" s="2">
        <f t="array" ref="AG42">AF42</f>
        <v>0</v>
      </c>
      <c r="AH42" s="42">
        <f t="array" ref="AH42">AG42-AF42</f>
        <v>0</v>
      </c>
      <c r="AI42" s="31">
        <v>0</v>
      </c>
      <c r="AJ42" s="31">
        <v>0</v>
      </c>
      <c r="AK42" s="45">
        <f t="array" ref="AK42">AB42+AE42+AH42+AI42</f>
        <v>0</v>
      </c>
      <c r="AL42" s="48">
        <f t="array" ref="AL42">Y42-AK42</f>
        <v>0</v>
      </c>
    </row>
    <row r="43" spans="1:38" ht="30" customHeight="1">
      <c r="A43" s="10"/>
      <c r="B43" s="64"/>
      <c r="C43" s="64"/>
      <c r="D43" s="64"/>
      <c r="E43" s="64"/>
      <c r="F43" s="64"/>
      <c r="G43" s="65"/>
      <c r="H43" s="24">
        <v>0</v>
      </c>
      <c r="I43" s="1">
        <f t="shared" si="1"/>
        <v>0</v>
      </c>
      <c r="J43" s="1">
        <f t="shared" si="2"/>
        <v>0</v>
      </c>
      <c r="K43" s="1">
        <v>0</v>
      </c>
      <c r="L43" s="1">
        <v>0</v>
      </c>
      <c r="M43" s="17">
        <f t="array" ref="M43">SUM(H43:L43)</f>
        <v>0</v>
      </c>
      <c r="N43" s="54">
        <f t="shared" si="3"/>
        <v>0</v>
      </c>
      <c r="O43" s="1">
        <f t="shared" si="4"/>
        <v>0</v>
      </c>
      <c r="P43" s="1">
        <f t="shared" si="5"/>
        <v>0</v>
      </c>
      <c r="Q43" s="1">
        <v>0</v>
      </c>
      <c r="R43" s="1">
        <v>0</v>
      </c>
      <c r="S43" s="17">
        <f t="array" ref="S43">SUM(N43:R43)</f>
        <v>0</v>
      </c>
      <c r="T43" s="54">
        <f t="array" ref="T43">H43-N43</f>
        <v>0</v>
      </c>
      <c r="U43" s="1">
        <f t="array" ref="U43">I43-O43</f>
        <v>0</v>
      </c>
      <c r="V43" s="1">
        <f t="array" ref="V43">J43-P43</f>
        <v>0</v>
      </c>
      <c r="W43" s="1">
        <f t="array" ref="W43">K43-Q43</f>
        <v>0</v>
      </c>
      <c r="X43" s="1">
        <f t="array" ref="X43">L43-R43</f>
        <v>0</v>
      </c>
      <c r="Y43" s="17">
        <f t="array" ref="Y43">SUM(T43:X43)</f>
        <v>0</v>
      </c>
      <c r="Z43" s="58">
        <f t="array" ref="Z43">IF(E43="nps",ROUND((N43+O43)*0.1,0),0)</f>
        <v>0</v>
      </c>
      <c r="AA43" s="59">
        <f t="array" ref="AA43">IF(E43="nps",ROUND((H43+I43)*0.1,0),0)</f>
        <v>0</v>
      </c>
      <c r="AB43" s="38">
        <f t="array" ref="AB43">AA43-Z43</f>
        <v>0</v>
      </c>
      <c r="AC43" s="2">
        <v>0</v>
      </c>
      <c r="AD43" s="2">
        <v>0</v>
      </c>
      <c r="AE43" s="40">
        <f t="array" ref="AE43">AD43-AC43</f>
        <v>0</v>
      </c>
      <c r="AF43" s="2">
        <f t="array" ref="AF43">IF(F43="State Service",ROUND(H43/31*5,0),IF(F43="Subordinate",ROUND(H43/31*3,0),H43/31*1))</f>
        <v>0</v>
      </c>
      <c r="AG43" s="2">
        <f t="array" ref="AG43">AF43</f>
        <v>0</v>
      </c>
      <c r="AH43" s="42">
        <f t="array" ref="AH43">AG43-AF43</f>
        <v>0</v>
      </c>
      <c r="AI43" s="31">
        <v>0</v>
      </c>
      <c r="AJ43" s="31">
        <v>0</v>
      </c>
      <c r="AK43" s="45">
        <f t="array" ref="AK43">AB43+AE43+AH43+AI43</f>
        <v>0</v>
      </c>
      <c r="AL43" s="48">
        <f t="array" ref="AL43">Y43-AK43</f>
        <v>0</v>
      </c>
    </row>
    <row r="44" spans="1:38" ht="30" customHeight="1">
      <c r="A44" s="10"/>
      <c r="B44" s="64"/>
      <c r="C44" s="64"/>
      <c r="D44" s="64"/>
      <c r="E44" s="64"/>
      <c r="F44" s="64"/>
      <c r="G44" s="65"/>
      <c r="H44" s="24">
        <v>0</v>
      </c>
      <c r="I44" s="1">
        <f t="shared" si="1"/>
        <v>0</v>
      </c>
      <c r="J44" s="1">
        <f t="shared" si="2"/>
        <v>0</v>
      </c>
      <c r="K44" s="1">
        <v>0</v>
      </c>
      <c r="L44" s="1">
        <v>0</v>
      </c>
      <c r="M44" s="17">
        <f t="array" ref="M44">SUM(H44:L44)</f>
        <v>0</v>
      </c>
      <c r="N44" s="54">
        <f t="shared" si="3"/>
        <v>0</v>
      </c>
      <c r="O44" s="1">
        <f t="shared" si="4"/>
        <v>0</v>
      </c>
      <c r="P44" s="1">
        <f t="shared" si="5"/>
        <v>0</v>
      </c>
      <c r="Q44" s="1">
        <v>0</v>
      </c>
      <c r="R44" s="1">
        <v>0</v>
      </c>
      <c r="S44" s="17">
        <f t="array" ref="S44">SUM(N44:R44)</f>
        <v>0</v>
      </c>
      <c r="T44" s="54">
        <f t="array" ref="T44">H44-N44</f>
        <v>0</v>
      </c>
      <c r="U44" s="1">
        <f t="array" ref="U44">I44-O44</f>
        <v>0</v>
      </c>
      <c r="V44" s="1">
        <f t="array" ref="V44">J44-P44</f>
        <v>0</v>
      </c>
      <c r="W44" s="1">
        <f t="array" ref="W44">K44-Q44</f>
        <v>0</v>
      </c>
      <c r="X44" s="1">
        <f t="array" ref="X44">L44-R44</f>
        <v>0</v>
      </c>
      <c r="Y44" s="17">
        <f t="array" ref="Y44">SUM(T44:X44)</f>
        <v>0</v>
      </c>
      <c r="Z44" s="58">
        <f t="array" ref="Z44">IF(E44="nps",ROUND((N44+O44)*0.1,0),0)</f>
        <v>0</v>
      </c>
      <c r="AA44" s="59">
        <f t="array" ref="AA44">IF(E44="nps",ROUND((H44+I44)*0.1,0),0)</f>
        <v>0</v>
      </c>
      <c r="AB44" s="38">
        <f t="array" ref="AB44">AA44-Z44</f>
        <v>0</v>
      </c>
      <c r="AC44" s="2">
        <v>0</v>
      </c>
      <c r="AD44" s="2">
        <v>0</v>
      </c>
      <c r="AE44" s="40">
        <f t="array" ref="AE44">AD44-AC44</f>
        <v>0</v>
      </c>
      <c r="AF44" s="2">
        <f t="array" ref="AF44">IF(F44="State Service",ROUND(H44/31*5,0),IF(F44="Subordinate",ROUND(H44/31*3,0),H44/31*1))</f>
        <v>0</v>
      </c>
      <c r="AG44" s="2">
        <f t="array" ref="AG44">AF44</f>
        <v>0</v>
      </c>
      <c r="AH44" s="42">
        <f t="array" ref="AH44">AG44-AF44</f>
        <v>0</v>
      </c>
      <c r="AI44" s="31">
        <v>0</v>
      </c>
      <c r="AJ44" s="31">
        <v>0</v>
      </c>
      <c r="AK44" s="45">
        <f t="array" ref="AK44">AB44+AE44+AH44+AI44</f>
        <v>0</v>
      </c>
      <c r="AL44" s="48">
        <f t="array" ref="AL44">Y44-AK44</f>
        <v>0</v>
      </c>
    </row>
    <row r="45" spans="1:38" ht="30" customHeight="1">
      <c r="A45" s="10"/>
      <c r="B45" s="64"/>
      <c r="C45" s="64"/>
      <c r="D45" s="64"/>
      <c r="E45" s="64"/>
      <c r="F45" s="64"/>
      <c r="G45" s="65"/>
      <c r="H45" s="24">
        <v>0</v>
      </c>
      <c r="I45" s="1">
        <f t="shared" si="1"/>
        <v>0</v>
      </c>
      <c r="J45" s="1">
        <f t="shared" si="2"/>
        <v>0</v>
      </c>
      <c r="K45" s="1">
        <v>0</v>
      </c>
      <c r="L45" s="1">
        <v>0</v>
      </c>
      <c r="M45" s="17">
        <f t="array" ref="M45">SUM(H45:L45)</f>
        <v>0</v>
      </c>
      <c r="N45" s="54">
        <f t="shared" si="3"/>
        <v>0</v>
      </c>
      <c r="O45" s="1">
        <f t="shared" si="4"/>
        <v>0</v>
      </c>
      <c r="P45" s="1">
        <f t="shared" si="5"/>
        <v>0</v>
      </c>
      <c r="Q45" s="1">
        <v>0</v>
      </c>
      <c r="R45" s="1">
        <v>0</v>
      </c>
      <c r="S45" s="17">
        <f t="array" ref="S45">SUM(N45:R45)</f>
        <v>0</v>
      </c>
      <c r="T45" s="54">
        <f t="array" ref="T45">H45-N45</f>
        <v>0</v>
      </c>
      <c r="U45" s="1">
        <f t="array" ref="U45">I45-O45</f>
        <v>0</v>
      </c>
      <c r="V45" s="1">
        <f t="array" ref="V45">J45-P45</f>
        <v>0</v>
      </c>
      <c r="W45" s="1">
        <f t="array" ref="W45">K45-Q45</f>
        <v>0</v>
      </c>
      <c r="X45" s="1">
        <f t="array" ref="X45">L45-R45</f>
        <v>0</v>
      </c>
      <c r="Y45" s="17">
        <f t="array" ref="Y45">SUM(T45:X45)</f>
        <v>0</v>
      </c>
      <c r="Z45" s="58">
        <f t="array" ref="Z45">IF(E45="nps",ROUND((N45+O45)*0.1,0),0)</f>
        <v>0</v>
      </c>
      <c r="AA45" s="59">
        <f t="array" ref="AA45">IF(E45="nps",ROUND((H45+I45)*0.1,0),0)</f>
        <v>0</v>
      </c>
      <c r="AB45" s="38">
        <f t="array" ref="AB45">AA45-Z45</f>
        <v>0</v>
      </c>
      <c r="AC45" s="2">
        <v>0</v>
      </c>
      <c r="AD45" s="2">
        <v>0</v>
      </c>
      <c r="AE45" s="40">
        <f t="array" ref="AE45">AD45-AC45</f>
        <v>0</v>
      </c>
      <c r="AF45" s="2">
        <f t="array" ref="AF45">IF(F45="State Service",ROUND(H45/31*5,0),IF(F45="Subordinate",ROUND(H45/31*3,0),H45/31*1))</f>
        <v>0</v>
      </c>
      <c r="AG45" s="2">
        <f t="array" ref="AG45">AF45</f>
        <v>0</v>
      </c>
      <c r="AH45" s="42">
        <f t="array" ref="AH45">AG45-AF45</f>
        <v>0</v>
      </c>
      <c r="AI45" s="31">
        <v>0</v>
      </c>
      <c r="AJ45" s="31">
        <v>0</v>
      </c>
      <c r="AK45" s="45">
        <f t="array" ref="AK45">AB45+AE45+AH45+AI45</f>
        <v>0</v>
      </c>
      <c r="AL45" s="48">
        <f t="array" ref="AL45">Y45-AK45</f>
        <v>0</v>
      </c>
    </row>
    <row r="46" spans="1:38" ht="30" customHeight="1" thickBot="1">
      <c r="A46" s="14"/>
      <c r="B46" s="66"/>
      <c r="C46" s="66"/>
      <c r="D46" s="66"/>
      <c r="E46" s="66"/>
      <c r="F46" s="66"/>
      <c r="G46" s="67"/>
      <c r="H46" s="25">
        <v>0</v>
      </c>
      <c r="I46" s="18">
        <f t="shared" si="1"/>
        <v>0</v>
      </c>
      <c r="J46" s="18">
        <f t="shared" si="2"/>
        <v>0</v>
      </c>
      <c r="K46" s="18">
        <v>0</v>
      </c>
      <c r="L46" s="18">
        <v>0</v>
      </c>
      <c r="M46" s="19">
        <f t="array" ref="M46">SUM(H46:L46)</f>
        <v>0</v>
      </c>
      <c r="N46" s="55">
        <f t="shared" si="3"/>
        <v>0</v>
      </c>
      <c r="O46" s="18">
        <f t="shared" si="4"/>
        <v>0</v>
      </c>
      <c r="P46" s="18">
        <f t="shared" si="5"/>
        <v>0</v>
      </c>
      <c r="Q46" s="18">
        <v>0</v>
      </c>
      <c r="R46" s="18">
        <v>0</v>
      </c>
      <c r="S46" s="19">
        <f t="array" ref="S46">SUM(N46:R46)</f>
        <v>0</v>
      </c>
      <c r="T46" s="55">
        <f t="array" ref="T46">H46-N46</f>
        <v>0</v>
      </c>
      <c r="U46" s="18">
        <f t="array" ref="U46">I46-O46</f>
        <v>0</v>
      </c>
      <c r="V46" s="18">
        <f t="array" ref="V46">J46-P46</f>
        <v>0</v>
      </c>
      <c r="W46" s="18">
        <f t="array" ref="W46">K46-Q46</f>
        <v>0</v>
      </c>
      <c r="X46" s="18">
        <f t="array" ref="X46">L46-R46</f>
        <v>0</v>
      </c>
      <c r="Y46" s="19">
        <f t="array" ref="Y46">SUM(T46:X46)</f>
        <v>0</v>
      </c>
      <c r="Z46" s="60">
        <f t="array" ref="Z46">IF(E46="nps",ROUND((N46+O46)*0.1,0),0)</f>
        <v>0</v>
      </c>
      <c r="AA46" s="61">
        <f t="array" ref="AA46">IF(E46="nps",ROUND((H46+I46)*0.1,0),0)</f>
        <v>0</v>
      </c>
      <c r="AB46" s="39">
        <f t="array" ref="AB46">AA46-Z46</f>
        <v>0</v>
      </c>
      <c r="AC46" s="20">
        <v>0</v>
      </c>
      <c r="AD46" s="20">
        <v>0</v>
      </c>
      <c r="AE46" s="41">
        <f t="array" ref="AE46">AD46-AC46</f>
        <v>0</v>
      </c>
      <c r="AF46" s="20">
        <f t="array" ref="AF46">IF(F46="State Service",ROUND(H46/31*5,0),IF(F46="Subordinate",ROUND(H46/31*3,0),H46/31*1))</f>
        <v>0</v>
      </c>
      <c r="AG46" s="20">
        <f t="array" ref="AG46">AF46</f>
        <v>0</v>
      </c>
      <c r="AH46" s="43">
        <f t="array" ref="AH46">AG46-AF46</f>
        <v>0</v>
      </c>
      <c r="AI46" s="32">
        <v>0</v>
      </c>
      <c r="AJ46" s="32">
        <v>0</v>
      </c>
      <c r="AK46" s="46">
        <f t="array" ref="AK46">AB46+AE46+AH46+AI46</f>
        <v>0</v>
      </c>
      <c r="AL46" s="49">
        <f t="array" ref="AL46">Y46-AK46</f>
        <v>0</v>
      </c>
    </row>
    <row r="49" spans="29:38" ht="39" customHeight="1">
      <c r="AC49" s="129" t="s">
        <v>33</v>
      </c>
      <c r="AD49" s="129"/>
      <c r="AE49" s="129"/>
      <c r="AF49" s="129"/>
      <c r="AG49" s="129"/>
      <c r="AH49" s="129"/>
      <c r="AI49" s="129"/>
      <c r="AJ49" s="129"/>
      <c r="AK49" s="129"/>
      <c r="AL49" s="129"/>
    </row>
  </sheetData>
  <sheetProtection password="CDF6" sheet="1" objects="1" scenarios="1" formatCells="0" formatColumns="0" formatRows="0" insertColumns="0"/>
  <mergeCells count="96">
    <mergeCell ref="A1:AL1"/>
    <mergeCell ref="A2:AL2"/>
    <mergeCell ref="AG7:AL7"/>
    <mergeCell ref="A4:AL4"/>
    <mergeCell ref="A6:AL6"/>
    <mergeCell ref="A7:D7"/>
    <mergeCell ref="U7:W7"/>
    <mergeCell ref="X7:Y7"/>
    <mergeCell ref="Z7:AF7"/>
    <mergeCell ref="A5:B5"/>
    <mergeCell ref="C5:J5"/>
    <mergeCell ref="Y5:AC5"/>
    <mergeCell ref="AF5:AL5"/>
    <mergeCell ref="A3:F3"/>
    <mergeCell ref="G3:AL3"/>
    <mergeCell ref="E7:N7"/>
    <mergeCell ref="L20:L21"/>
    <mergeCell ref="M20:M21"/>
    <mergeCell ref="Q20:Q21"/>
    <mergeCell ref="R20:R21"/>
    <mergeCell ref="S20:S21"/>
    <mergeCell ref="C19:C21"/>
    <mergeCell ref="D19:D21"/>
    <mergeCell ref="F19:F21"/>
    <mergeCell ref="U20:U21"/>
    <mergeCell ref="H20:H21"/>
    <mergeCell ref="I20:I21"/>
    <mergeCell ref="AC49:AL49"/>
    <mergeCell ref="W20:W21"/>
    <mergeCell ref="X20:X21"/>
    <mergeCell ref="Y20:Y21"/>
    <mergeCell ref="V20:V21"/>
    <mergeCell ref="AK20:AK21"/>
    <mergeCell ref="AL19:AL21"/>
    <mergeCell ref="Z19:AK19"/>
    <mergeCell ref="AI20:AI21"/>
    <mergeCell ref="Z20:AB20"/>
    <mergeCell ref="AC20:AE20"/>
    <mergeCell ref="AF20:AH20"/>
    <mergeCell ref="P16:T16"/>
    <mergeCell ref="U16:Y16"/>
    <mergeCell ref="Z10:AL10"/>
    <mergeCell ref="Z11:AL11"/>
    <mergeCell ref="Z12:AL12"/>
    <mergeCell ref="Z13:AL13"/>
    <mergeCell ref="Z14:AL14"/>
    <mergeCell ref="Z15:AL15"/>
    <mergeCell ref="Z16:AL16"/>
    <mergeCell ref="P13:T13"/>
    <mergeCell ref="U13:Y13"/>
    <mergeCell ref="P14:T14"/>
    <mergeCell ref="U14:Y14"/>
    <mergeCell ref="P15:T15"/>
    <mergeCell ref="U15:Y15"/>
    <mergeCell ref="P10:T10"/>
    <mergeCell ref="U10:Y10"/>
    <mergeCell ref="P11:T11"/>
    <mergeCell ref="U11:Y11"/>
    <mergeCell ref="P12:T12"/>
    <mergeCell ref="U12:Y12"/>
    <mergeCell ref="B16:J16"/>
    <mergeCell ref="K10:O10"/>
    <mergeCell ref="K11:O11"/>
    <mergeCell ref="K12:O12"/>
    <mergeCell ref="K13:O13"/>
    <mergeCell ref="K14:O14"/>
    <mergeCell ref="K15:O15"/>
    <mergeCell ref="K16:O16"/>
    <mergeCell ref="B10:J10"/>
    <mergeCell ref="B11:J11"/>
    <mergeCell ref="B12:J12"/>
    <mergeCell ref="B13:J13"/>
    <mergeCell ref="B14:J14"/>
    <mergeCell ref="B15:J15"/>
    <mergeCell ref="A8:AL8"/>
    <mergeCell ref="B9:J9"/>
    <mergeCell ref="K9:O9"/>
    <mergeCell ref="P9:T9"/>
    <mergeCell ref="U9:Y9"/>
    <mergeCell ref="Z9:AL9"/>
    <mergeCell ref="A17:J17"/>
    <mergeCell ref="K17:O17"/>
    <mergeCell ref="P17:T17"/>
    <mergeCell ref="Z17:AL17"/>
    <mergeCell ref="U17:Y17"/>
    <mergeCell ref="A18:AL18"/>
    <mergeCell ref="H19:M19"/>
    <mergeCell ref="N19:S19"/>
    <mergeCell ref="T19:Y19"/>
    <mergeCell ref="G19:G21"/>
    <mergeCell ref="E19:E21"/>
    <mergeCell ref="A19:A21"/>
    <mergeCell ref="B19:B21"/>
    <mergeCell ref="K20:K21"/>
    <mergeCell ref="T20:T21"/>
    <mergeCell ref="N20:N21"/>
  </mergeCells>
  <conditionalFormatting sqref="A22:AL46">
    <cfRule type="expression" dxfId="1" priority="1">
      <formula>$A22=0</formula>
    </cfRule>
  </conditionalFormatting>
  <dataValidations count="8">
    <dataValidation type="list" allowBlank="1" showInputMessage="1" showErrorMessage="1" sqref="D22:D46">
      <formula1>"L-1,L-2,L-3,L-4,L-5,L-6,L-7,L-8,L-9,L-10,L-11,L-12,L-13,L-14,L-15,L-16,L-17,L-18"</formula1>
    </dataValidation>
    <dataValidation type="list" allowBlank="1" showInputMessage="1" showErrorMessage="1" sqref="F22:F46">
      <formula1>"State Service,Subordinate,Ministerial"</formula1>
    </dataValidation>
    <dataValidation type="list" allowBlank="1" showInputMessage="1" showErrorMessage="1" sqref="G22:G46">
      <formula1>"Regular,Fix Pay"</formula1>
    </dataValidation>
    <dataValidation type="list" allowBlank="1" showInputMessage="1" showErrorMessage="1" sqref="K23:K46">
      <formula1>"0,320,620,820,1000,1240"</formula1>
    </dataValidation>
    <dataValidation type="list" allowBlank="1" showInputMessage="1" showErrorMessage="1" sqref="C22:C46 B10:J16">
      <formula1>"CBEO,ACBEO-I,ACBEO-II,R.P.,Principal,Head Master,Lecturer,Sr.Teacher,Sr.Teacher(Mid.HM),Teacher-III,PET-I,PET-II,PET-III,Prabodhak,Librarian-I,Librarian-II,Librarian-III,Lab Assit,OA,UDC,LDC,Jamadar,PEON"</formula1>
    </dataValidation>
    <dataValidation type="list" allowBlank="1" showInputMessage="1" showErrorMessage="1" sqref="J21">
      <formula1>"0,8%,16%,24%"</formula1>
    </dataValidation>
    <dataValidation type="list" allowBlank="1" showInputMessage="1" showErrorMessage="1" sqref="E22:E46">
      <formula1>"NPS,GPF"</formula1>
    </dataValidation>
    <dataValidation type="list" allowBlank="1" showInputMessage="1" showErrorMessage="1" sqref="O21">
      <formula1>"12%,17%"</formula1>
    </dataValidation>
  </dataValidations>
  <pageMargins left="0.24" right="0.19" top="0.2" bottom="0.22" header="0.19" footer="0.19"/>
  <pageSetup paperSize="9" scale="4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49"/>
  <sheetViews>
    <sheetView topLeftCell="A10" zoomScale="70" zoomScaleNormal="70" workbookViewId="0">
      <selection activeCell="K30" sqref="K30"/>
    </sheetView>
  </sheetViews>
  <sheetFormatPr defaultRowHeight="15"/>
  <cols>
    <col min="1" max="1" width="7.7109375" style="9" customWidth="1"/>
    <col min="2" max="2" width="25" style="9" customWidth="1"/>
    <col min="3" max="3" width="20.140625" style="9" customWidth="1"/>
    <col min="4" max="4" width="6" style="9" customWidth="1"/>
    <col min="5" max="5" width="6.5703125" style="9" customWidth="1"/>
    <col min="6" max="6" width="13.42578125" style="9" customWidth="1"/>
    <col min="7" max="7" width="8.7109375" style="9" customWidth="1"/>
    <col min="8" max="8" width="8.5703125" style="9" customWidth="1"/>
    <col min="9" max="13" width="7.5703125" style="9" customWidth="1"/>
    <col min="14" max="14" width="10.42578125" style="9" bestFit="1" customWidth="1"/>
    <col min="15" max="15" width="7.7109375" style="9" customWidth="1"/>
    <col min="16" max="20" width="7.5703125" style="9" customWidth="1"/>
    <col min="21" max="22" width="7.7109375" style="9" customWidth="1"/>
    <col min="23" max="26" width="7.5703125" style="9" customWidth="1"/>
    <col min="27" max="27" width="7.7109375" style="9" customWidth="1"/>
    <col min="28" max="40" width="7.5703125" style="9" customWidth="1"/>
    <col min="41" max="43" width="7.7109375" style="9" customWidth="1"/>
    <col min="44" max="16384" width="9.140625" style="6"/>
  </cols>
  <sheetData>
    <row r="1" spans="1:43" ht="33.75" customHeight="1">
      <c r="A1" s="155" t="s">
        <v>36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3" ht="36.75" customHeight="1" thickBot="1">
      <c r="A2" s="156" t="s">
        <v>37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</row>
    <row r="3" spans="1:43" ht="52.5" customHeight="1">
      <c r="A3" s="146" t="s">
        <v>19</v>
      </c>
      <c r="B3" s="147"/>
      <c r="C3" s="147"/>
      <c r="D3" s="147"/>
      <c r="E3" s="147"/>
      <c r="F3" s="147"/>
      <c r="G3" s="148" t="s">
        <v>38</v>
      </c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9"/>
    </row>
    <row r="4" spans="1:43" ht="24.75" customHeight="1">
      <c r="A4" s="159" t="s">
        <v>34</v>
      </c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1"/>
    </row>
    <row r="5" spans="1:43" s="7" customFormat="1" ht="24.75" customHeight="1">
      <c r="A5" s="167" t="s">
        <v>41</v>
      </c>
      <c r="B5" s="168"/>
      <c r="C5" s="169"/>
      <c r="D5" s="169"/>
      <c r="E5" s="169"/>
      <c r="F5" s="169"/>
      <c r="G5" s="169"/>
      <c r="H5" s="169"/>
      <c r="I5" s="169"/>
      <c r="J5" s="16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170" t="s">
        <v>42</v>
      </c>
      <c r="AB5" s="170"/>
      <c r="AC5" s="170"/>
      <c r="AD5" s="170"/>
      <c r="AE5" s="170"/>
      <c r="AF5" s="170"/>
      <c r="AG5" s="170"/>
      <c r="AH5" s="170"/>
      <c r="AI5" s="30"/>
      <c r="AJ5" s="30"/>
      <c r="AK5" s="171"/>
      <c r="AL5" s="171"/>
      <c r="AM5" s="171"/>
      <c r="AN5" s="171"/>
      <c r="AO5" s="171"/>
      <c r="AP5" s="171"/>
      <c r="AQ5" s="172"/>
    </row>
    <row r="6" spans="1:43" ht="50.25" customHeight="1">
      <c r="A6" s="162" t="s">
        <v>20</v>
      </c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163"/>
      <c r="AQ6" s="164"/>
    </row>
    <row r="7" spans="1:43" s="7" customFormat="1" ht="18.75" customHeight="1">
      <c r="A7" s="165" t="s">
        <v>21</v>
      </c>
      <c r="B7" s="166"/>
      <c r="C7" s="166"/>
      <c r="D7" s="166"/>
      <c r="E7" s="150" t="s">
        <v>39</v>
      </c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3"/>
      <c r="Q7" s="3"/>
      <c r="R7" s="3"/>
      <c r="S7" s="3"/>
      <c r="T7" s="3"/>
      <c r="U7" s="3"/>
      <c r="V7" s="3"/>
      <c r="W7" s="166" t="s">
        <v>22</v>
      </c>
      <c r="X7" s="166"/>
      <c r="Y7" s="166"/>
      <c r="Z7" s="150">
        <v>111</v>
      </c>
      <c r="AA7" s="150"/>
      <c r="AB7" s="166" t="s">
        <v>23</v>
      </c>
      <c r="AC7" s="166"/>
      <c r="AD7" s="166"/>
      <c r="AE7" s="166"/>
      <c r="AF7" s="166"/>
      <c r="AG7" s="166"/>
      <c r="AH7" s="166"/>
      <c r="AI7" s="166"/>
      <c r="AJ7" s="166"/>
      <c r="AK7" s="166"/>
      <c r="AL7" s="157">
        <v>44255</v>
      </c>
      <c r="AM7" s="157"/>
      <c r="AN7" s="157"/>
      <c r="AO7" s="157"/>
      <c r="AP7" s="150"/>
      <c r="AQ7" s="158"/>
    </row>
    <row r="8" spans="1:43" ht="18.75" customHeight="1" thickBot="1">
      <c r="A8" s="96" t="s">
        <v>24</v>
      </c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8"/>
    </row>
    <row r="9" spans="1:43" ht="18.75" customHeight="1" thickBot="1">
      <c r="A9" s="4" t="s">
        <v>25</v>
      </c>
      <c r="B9" s="99" t="s">
        <v>26</v>
      </c>
      <c r="C9" s="99"/>
      <c r="D9" s="99"/>
      <c r="E9" s="99"/>
      <c r="F9" s="99"/>
      <c r="G9" s="99"/>
      <c r="H9" s="99"/>
      <c r="I9" s="99"/>
      <c r="J9" s="99"/>
      <c r="K9" s="99" t="s">
        <v>27</v>
      </c>
      <c r="L9" s="99"/>
      <c r="M9" s="99"/>
      <c r="N9" s="99"/>
      <c r="O9" s="99"/>
      <c r="P9" s="99"/>
      <c r="Q9" s="99" t="s">
        <v>28</v>
      </c>
      <c r="R9" s="99"/>
      <c r="S9" s="99"/>
      <c r="T9" s="99"/>
      <c r="U9" s="99"/>
      <c r="V9" s="99"/>
      <c r="W9" s="99" t="s">
        <v>29</v>
      </c>
      <c r="X9" s="99"/>
      <c r="Y9" s="99"/>
      <c r="Z9" s="99"/>
      <c r="AA9" s="99"/>
      <c r="AB9" s="99" t="s">
        <v>30</v>
      </c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100"/>
    </row>
    <row r="10" spans="1:43" s="8" customFormat="1" ht="18.75" customHeight="1">
      <c r="A10" s="50">
        <v>1</v>
      </c>
      <c r="B10" s="113" t="s">
        <v>40</v>
      </c>
      <c r="C10" s="114"/>
      <c r="D10" s="114"/>
      <c r="E10" s="114"/>
      <c r="F10" s="114"/>
      <c r="G10" s="114"/>
      <c r="H10" s="114"/>
      <c r="I10" s="114"/>
      <c r="J10" s="115"/>
      <c r="K10" s="104"/>
      <c r="L10" s="105"/>
      <c r="M10" s="105"/>
      <c r="N10" s="105"/>
      <c r="O10" s="105"/>
      <c r="P10" s="106"/>
      <c r="Q10" s="104"/>
      <c r="R10" s="105"/>
      <c r="S10" s="105"/>
      <c r="T10" s="105"/>
      <c r="U10" s="105"/>
      <c r="V10" s="106"/>
      <c r="W10" s="119">
        <f>K10-Q10</f>
        <v>0</v>
      </c>
      <c r="X10" s="120"/>
      <c r="Y10" s="120"/>
      <c r="Z10" s="120"/>
      <c r="AA10" s="121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6"/>
    </row>
    <row r="11" spans="1:43" s="8" customFormat="1" ht="18.75" customHeight="1">
      <c r="A11" s="51">
        <v>2</v>
      </c>
      <c r="B11" s="116"/>
      <c r="C11" s="117"/>
      <c r="D11" s="117"/>
      <c r="E11" s="117"/>
      <c r="F11" s="117"/>
      <c r="G11" s="117"/>
      <c r="H11" s="117"/>
      <c r="I11" s="117"/>
      <c r="J11" s="118"/>
      <c r="K11" s="107"/>
      <c r="L11" s="108"/>
      <c r="M11" s="108"/>
      <c r="N11" s="108"/>
      <c r="O11" s="108"/>
      <c r="P11" s="109"/>
      <c r="Q11" s="107"/>
      <c r="R11" s="108"/>
      <c r="S11" s="108"/>
      <c r="T11" s="108"/>
      <c r="U11" s="108"/>
      <c r="V11" s="109"/>
      <c r="W11" s="122">
        <f t="shared" ref="W11:W16" si="0">K11-Q11</f>
        <v>0</v>
      </c>
      <c r="X11" s="123"/>
      <c r="Y11" s="123"/>
      <c r="Z11" s="123"/>
      <c r="AA11" s="124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8"/>
      <c r="AM11" s="108"/>
      <c r="AN11" s="108"/>
      <c r="AO11" s="108"/>
      <c r="AP11" s="108"/>
      <c r="AQ11" s="109"/>
    </row>
    <row r="12" spans="1:43" s="8" customFormat="1" ht="18.75" customHeight="1">
      <c r="A12" s="51">
        <v>3</v>
      </c>
      <c r="B12" s="116"/>
      <c r="C12" s="117"/>
      <c r="D12" s="117"/>
      <c r="E12" s="117"/>
      <c r="F12" s="117"/>
      <c r="G12" s="117"/>
      <c r="H12" s="117"/>
      <c r="I12" s="117"/>
      <c r="J12" s="118"/>
      <c r="K12" s="107"/>
      <c r="L12" s="108"/>
      <c r="M12" s="108"/>
      <c r="N12" s="108"/>
      <c r="O12" s="108"/>
      <c r="P12" s="109"/>
      <c r="Q12" s="107"/>
      <c r="R12" s="108"/>
      <c r="S12" s="108"/>
      <c r="T12" s="108"/>
      <c r="U12" s="108"/>
      <c r="V12" s="109"/>
      <c r="W12" s="122">
        <f t="shared" si="0"/>
        <v>0</v>
      </c>
      <c r="X12" s="123"/>
      <c r="Y12" s="123"/>
      <c r="Z12" s="123"/>
      <c r="AA12" s="124"/>
      <c r="AB12" s="108"/>
      <c r="AC12" s="108"/>
      <c r="AD12" s="108"/>
      <c r="AE12" s="108"/>
      <c r="AF12" s="108"/>
      <c r="AG12" s="108"/>
      <c r="AH12" s="108"/>
      <c r="AI12" s="108"/>
      <c r="AJ12" s="108"/>
      <c r="AK12" s="108"/>
      <c r="AL12" s="108"/>
      <c r="AM12" s="108"/>
      <c r="AN12" s="108"/>
      <c r="AO12" s="108"/>
      <c r="AP12" s="108"/>
      <c r="AQ12" s="109"/>
    </row>
    <row r="13" spans="1:43" s="8" customFormat="1" ht="18.75" customHeight="1">
      <c r="A13" s="51">
        <v>4</v>
      </c>
      <c r="B13" s="116"/>
      <c r="C13" s="117"/>
      <c r="D13" s="117"/>
      <c r="E13" s="117"/>
      <c r="F13" s="117"/>
      <c r="G13" s="117"/>
      <c r="H13" s="117"/>
      <c r="I13" s="117"/>
      <c r="J13" s="118"/>
      <c r="K13" s="107"/>
      <c r="L13" s="108"/>
      <c r="M13" s="108"/>
      <c r="N13" s="108"/>
      <c r="O13" s="108"/>
      <c r="P13" s="109"/>
      <c r="Q13" s="107"/>
      <c r="R13" s="108"/>
      <c r="S13" s="108"/>
      <c r="T13" s="108"/>
      <c r="U13" s="108"/>
      <c r="V13" s="109"/>
      <c r="W13" s="122">
        <f t="shared" si="0"/>
        <v>0</v>
      </c>
      <c r="X13" s="123"/>
      <c r="Y13" s="123"/>
      <c r="Z13" s="123"/>
      <c r="AA13" s="124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  <c r="AO13" s="108"/>
      <c r="AP13" s="108"/>
      <c r="AQ13" s="109"/>
    </row>
    <row r="14" spans="1:43" s="8" customFormat="1" ht="18.75" customHeight="1">
      <c r="A14" s="51">
        <v>5</v>
      </c>
      <c r="B14" s="116"/>
      <c r="C14" s="117"/>
      <c r="D14" s="117"/>
      <c r="E14" s="117"/>
      <c r="F14" s="117"/>
      <c r="G14" s="117"/>
      <c r="H14" s="117"/>
      <c r="I14" s="117"/>
      <c r="J14" s="118"/>
      <c r="K14" s="107"/>
      <c r="L14" s="108"/>
      <c r="M14" s="108"/>
      <c r="N14" s="108"/>
      <c r="O14" s="108"/>
      <c r="P14" s="109"/>
      <c r="Q14" s="107"/>
      <c r="R14" s="108"/>
      <c r="S14" s="108"/>
      <c r="T14" s="108"/>
      <c r="U14" s="108"/>
      <c r="V14" s="109"/>
      <c r="W14" s="122">
        <f t="shared" si="0"/>
        <v>0</v>
      </c>
      <c r="X14" s="123"/>
      <c r="Y14" s="123"/>
      <c r="Z14" s="123"/>
      <c r="AA14" s="124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08"/>
      <c r="AO14" s="108"/>
      <c r="AP14" s="108"/>
      <c r="AQ14" s="109"/>
    </row>
    <row r="15" spans="1:43" s="8" customFormat="1" ht="18.75" customHeight="1">
      <c r="A15" s="51">
        <v>6</v>
      </c>
      <c r="B15" s="116"/>
      <c r="C15" s="117"/>
      <c r="D15" s="117"/>
      <c r="E15" s="117"/>
      <c r="F15" s="117"/>
      <c r="G15" s="117"/>
      <c r="H15" s="117"/>
      <c r="I15" s="117"/>
      <c r="J15" s="118"/>
      <c r="K15" s="107"/>
      <c r="L15" s="108"/>
      <c r="M15" s="108"/>
      <c r="N15" s="108"/>
      <c r="O15" s="108"/>
      <c r="P15" s="109"/>
      <c r="Q15" s="107"/>
      <c r="R15" s="108"/>
      <c r="S15" s="108"/>
      <c r="T15" s="108"/>
      <c r="U15" s="108"/>
      <c r="V15" s="109"/>
      <c r="W15" s="122">
        <f t="shared" si="0"/>
        <v>0</v>
      </c>
      <c r="X15" s="123"/>
      <c r="Y15" s="123"/>
      <c r="Z15" s="123"/>
      <c r="AA15" s="124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8"/>
      <c r="AP15" s="108"/>
      <c r="AQ15" s="109"/>
    </row>
    <row r="16" spans="1:43" s="8" customFormat="1" ht="18.75" customHeight="1" thickBot="1">
      <c r="A16" s="52">
        <v>7</v>
      </c>
      <c r="B16" s="101"/>
      <c r="C16" s="102"/>
      <c r="D16" s="102"/>
      <c r="E16" s="102"/>
      <c r="F16" s="102"/>
      <c r="G16" s="102"/>
      <c r="H16" s="102"/>
      <c r="I16" s="102"/>
      <c r="J16" s="103"/>
      <c r="K16" s="110"/>
      <c r="L16" s="111"/>
      <c r="M16" s="111"/>
      <c r="N16" s="111"/>
      <c r="O16" s="111"/>
      <c r="P16" s="112"/>
      <c r="Q16" s="110"/>
      <c r="R16" s="111"/>
      <c r="S16" s="111"/>
      <c r="T16" s="111"/>
      <c r="U16" s="111"/>
      <c r="V16" s="112"/>
      <c r="W16" s="126">
        <f t="shared" si="0"/>
        <v>0</v>
      </c>
      <c r="X16" s="127"/>
      <c r="Y16" s="127"/>
      <c r="Z16" s="127"/>
      <c r="AA16" s="128"/>
      <c r="AB16" s="111"/>
      <c r="AC16" s="111"/>
      <c r="AD16" s="111"/>
      <c r="AE16" s="111"/>
      <c r="AF16" s="111"/>
      <c r="AG16" s="111"/>
      <c r="AH16" s="111"/>
      <c r="AI16" s="111"/>
      <c r="AJ16" s="111"/>
      <c r="AK16" s="111"/>
      <c r="AL16" s="111"/>
      <c r="AM16" s="111"/>
      <c r="AN16" s="111"/>
      <c r="AO16" s="111"/>
      <c r="AP16" s="111"/>
      <c r="AQ16" s="112"/>
    </row>
    <row r="17" spans="1:43" s="8" customFormat="1" ht="24" customHeight="1" thickBot="1">
      <c r="A17" s="90" t="s">
        <v>43</v>
      </c>
      <c r="B17" s="91"/>
      <c r="C17" s="91"/>
      <c r="D17" s="91"/>
      <c r="E17" s="91"/>
      <c r="F17" s="91"/>
      <c r="G17" s="91"/>
      <c r="H17" s="91"/>
      <c r="I17" s="91"/>
      <c r="J17" s="91"/>
      <c r="K17" s="92">
        <f>SUM(K10:P16)</f>
        <v>0</v>
      </c>
      <c r="L17" s="93"/>
      <c r="M17" s="93"/>
      <c r="N17" s="93"/>
      <c r="O17" s="93"/>
      <c r="P17" s="94"/>
      <c r="Q17" s="92">
        <f>SUM(Q10:V16)</f>
        <v>0</v>
      </c>
      <c r="R17" s="93"/>
      <c r="S17" s="93"/>
      <c r="T17" s="93"/>
      <c r="U17" s="93"/>
      <c r="V17" s="94"/>
      <c r="W17" s="90">
        <f>SUM(W10:AA16)</f>
        <v>0</v>
      </c>
      <c r="X17" s="91"/>
      <c r="Y17" s="91"/>
      <c r="Z17" s="91"/>
      <c r="AA17" s="95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3"/>
      <c r="AM17" s="93"/>
      <c r="AN17" s="93"/>
      <c r="AO17" s="93"/>
      <c r="AP17" s="93"/>
      <c r="AQ17" s="94"/>
    </row>
    <row r="18" spans="1:43" ht="23.25" thickBot="1">
      <c r="A18" s="72" t="s">
        <v>0</v>
      </c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4"/>
    </row>
    <row r="19" spans="1:43" ht="15.75" customHeight="1">
      <c r="A19" s="84" t="s">
        <v>1</v>
      </c>
      <c r="B19" s="87" t="s">
        <v>2</v>
      </c>
      <c r="C19" s="151" t="s">
        <v>3</v>
      </c>
      <c r="D19" s="81" t="s">
        <v>4</v>
      </c>
      <c r="E19" s="81" t="s">
        <v>35</v>
      </c>
      <c r="F19" s="81" t="s">
        <v>32</v>
      </c>
      <c r="G19" s="78" t="s">
        <v>31</v>
      </c>
      <c r="H19" s="75" t="s">
        <v>5</v>
      </c>
      <c r="I19" s="76"/>
      <c r="J19" s="76"/>
      <c r="K19" s="76"/>
      <c r="L19" s="76"/>
      <c r="M19" s="173"/>
      <c r="N19" s="77"/>
      <c r="O19" s="75" t="s">
        <v>6</v>
      </c>
      <c r="P19" s="76"/>
      <c r="Q19" s="76"/>
      <c r="R19" s="76"/>
      <c r="S19" s="76"/>
      <c r="T19" s="173"/>
      <c r="U19" s="77"/>
      <c r="V19" s="75" t="s">
        <v>7</v>
      </c>
      <c r="W19" s="76"/>
      <c r="X19" s="76"/>
      <c r="Y19" s="76"/>
      <c r="Z19" s="76"/>
      <c r="AA19" s="77"/>
      <c r="AB19" s="75" t="s">
        <v>8</v>
      </c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7"/>
      <c r="AQ19" s="134" t="s">
        <v>9</v>
      </c>
    </row>
    <row r="20" spans="1:43" ht="33.75" customHeight="1">
      <c r="A20" s="85"/>
      <c r="B20" s="88"/>
      <c r="C20" s="152"/>
      <c r="D20" s="82"/>
      <c r="E20" s="82"/>
      <c r="F20" s="82"/>
      <c r="G20" s="79"/>
      <c r="H20" s="144" t="s">
        <v>10</v>
      </c>
      <c r="I20" s="154" t="s">
        <v>11</v>
      </c>
      <c r="J20" s="5" t="s">
        <v>44</v>
      </c>
      <c r="K20" s="125" t="s">
        <v>13</v>
      </c>
      <c r="L20" s="125" t="s">
        <v>14</v>
      </c>
      <c r="M20" s="125" t="s">
        <v>52</v>
      </c>
      <c r="N20" s="130" t="s">
        <v>15</v>
      </c>
      <c r="O20" s="144" t="s">
        <v>10</v>
      </c>
      <c r="P20" s="26" t="s">
        <v>11</v>
      </c>
      <c r="Q20" s="5" t="s">
        <v>44</v>
      </c>
      <c r="R20" s="125" t="s">
        <v>13</v>
      </c>
      <c r="S20" s="125" t="s">
        <v>14</v>
      </c>
      <c r="T20" s="125" t="s">
        <v>52</v>
      </c>
      <c r="U20" s="130" t="s">
        <v>15</v>
      </c>
      <c r="V20" s="144" t="s">
        <v>10</v>
      </c>
      <c r="W20" s="154" t="s">
        <v>11</v>
      </c>
      <c r="X20" s="125" t="s">
        <v>12</v>
      </c>
      <c r="Y20" s="125" t="s">
        <v>13</v>
      </c>
      <c r="Z20" s="125" t="s">
        <v>14</v>
      </c>
      <c r="AA20" s="130" t="s">
        <v>15</v>
      </c>
      <c r="AB20" s="137" t="s">
        <v>53</v>
      </c>
      <c r="AC20" s="138"/>
      <c r="AD20" s="139"/>
      <c r="AE20" s="137" t="s">
        <v>54</v>
      </c>
      <c r="AF20" s="138"/>
      <c r="AG20" s="139"/>
      <c r="AH20" s="140" t="s">
        <v>18</v>
      </c>
      <c r="AI20" s="138"/>
      <c r="AJ20" s="139"/>
      <c r="AK20" s="141" t="s">
        <v>47</v>
      </c>
      <c r="AL20" s="142"/>
      <c r="AM20" s="143"/>
      <c r="AN20" s="125" t="s">
        <v>17</v>
      </c>
      <c r="AO20" s="27"/>
      <c r="AP20" s="132" t="s">
        <v>49</v>
      </c>
      <c r="AQ20" s="135"/>
    </row>
    <row r="21" spans="1:43" ht="62.25" customHeight="1" thickBot="1">
      <c r="A21" s="86"/>
      <c r="B21" s="89"/>
      <c r="C21" s="153"/>
      <c r="D21" s="83"/>
      <c r="E21" s="83"/>
      <c r="F21" s="83"/>
      <c r="G21" s="80"/>
      <c r="H21" s="145"/>
      <c r="I21" s="80"/>
      <c r="J21" s="11">
        <v>0.08</v>
      </c>
      <c r="K21" s="83"/>
      <c r="L21" s="83"/>
      <c r="M21" s="83"/>
      <c r="N21" s="131"/>
      <c r="O21" s="145"/>
      <c r="P21" s="22">
        <v>0.17</v>
      </c>
      <c r="Q21" s="12">
        <f>J21</f>
        <v>0.08</v>
      </c>
      <c r="R21" s="83"/>
      <c r="S21" s="83"/>
      <c r="T21" s="83"/>
      <c r="U21" s="131"/>
      <c r="V21" s="145"/>
      <c r="W21" s="80"/>
      <c r="X21" s="83"/>
      <c r="Y21" s="83"/>
      <c r="Z21" s="83"/>
      <c r="AA21" s="131"/>
      <c r="AB21" s="35" t="s">
        <v>45</v>
      </c>
      <c r="AC21" s="36" t="s">
        <v>46</v>
      </c>
      <c r="AD21" s="68" t="s">
        <v>48</v>
      </c>
      <c r="AE21" s="35" t="s">
        <v>45</v>
      </c>
      <c r="AF21" s="36" t="s">
        <v>46</v>
      </c>
      <c r="AG21" s="68" t="s">
        <v>48</v>
      </c>
      <c r="AH21" s="36" t="s">
        <v>45</v>
      </c>
      <c r="AI21" s="36" t="s">
        <v>46</v>
      </c>
      <c r="AJ21" s="68" t="s">
        <v>48</v>
      </c>
      <c r="AK21" s="36" t="s">
        <v>45</v>
      </c>
      <c r="AL21" s="36" t="s">
        <v>46</v>
      </c>
      <c r="AM21" s="68" t="s">
        <v>48</v>
      </c>
      <c r="AN21" s="83"/>
      <c r="AO21" s="28"/>
      <c r="AP21" s="133"/>
      <c r="AQ21" s="136"/>
    </row>
    <row r="22" spans="1:43" ht="36.75" customHeight="1">
      <c r="A22" s="13">
        <v>1</v>
      </c>
      <c r="B22" s="62" t="s">
        <v>50</v>
      </c>
      <c r="C22" s="62"/>
      <c r="D22" s="62"/>
      <c r="E22" s="62" t="s">
        <v>51</v>
      </c>
      <c r="F22" s="62"/>
      <c r="G22" s="63"/>
      <c r="H22" s="23">
        <v>39100</v>
      </c>
      <c r="I22" s="15">
        <f>IF(G22="Fix Pay",0,(ROUND(H22*0.17,0)))</f>
        <v>6647</v>
      </c>
      <c r="J22" s="15">
        <f>IF(G22="Fix Pay",0,(ROUND(H22*$J$21,0)))</f>
        <v>3128</v>
      </c>
      <c r="K22" s="15"/>
      <c r="L22" s="15">
        <v>0</v>
      </c>
      <c r="M22" s="69">
        <f t="array" ref="M22">IF(E22="nps",ROUND((H22+I22)*0.1,0),0)</f>
        <v>4575</v>
      </c>
      <c r="N22" s="16">
        <f t="array" ref="N22">SUM(H22:M22)</f>
        <v>53450</v>
      </c>
      <c r="O22" s="53">
        <f>IF(F22="Ministerial",ROUND(H22/31*22,0),ROUND(H22/31*15,0))</f>
        <v>18919</v>
      </c>
      <c r="P22" s="15">
        <f>IF(G22="Fix Pay",0,(ROUND(O22*$P$21,0)))</f>
        <v>3216</v>
      </c>
      <c r="Q22" s="15">
        <f>IF(G22="Fix Pay",0,(ROUND(O22*$Q$21,0)))</f>
        <v>1514</v>
      </c>
      <c r="R22" s="21">
        <v>0</v>
      </c>
      <c r="S22" s="15">
        <v>0</v>
      </c>
      <c r="T22" s="69">
        <f t="array" ref="T22">IF(E22="nps",ROUND((O22+P22)*0.1,0),0)</f>
        <v>2214</v>
      </c>
      <c r="U22" s="16">
        <f t="array" ref="U22">SUM(O22:T22)</f>
        <v>25863</v>
      </c>
      <c r="V22" s="53">
        <f t="array" ref="V22">H22-O22</f>
        <v>20181</v>
      </c>
      <c r="W22" s="15">
        <f t="array" ref="W22">I22-P22</f>
        <v>3431</v>
      </c>
      <c r="X22" s="15">
        <f t="array" ref="X22">J22-Q22</f>
        <v>1614</v>
      </c>
      <c r="Y22" s="15">
        <f t="array" ref="Y22">K22-R22</f>
        <v>0</v>
      </c>
      <c r="Z22" s="15">
        <f t="array" ref="Z22">L22-S22</f>
        <v>0</v>
      </c>
      <c r="AA22" s="16">
        <f t="array" ref="AA22">SUM(V22:Z22)</f>
        <v>25226</v>
      </c>
      <c r="AB22" s="56">
        <f t="array" ref="AB22">IF(E22="nps",ROUND((O22+P22)*0.1,0),0)</f>
        <v>2214</v>
      </c>
      <c r="AC22" s="57">
        <f t="array" ref="AC22">IF(E22="nps",ROUND((H22+I22)*0.1,0),0)</f>
        <v>4575</v>
      </c>
      <c r="AD22" s="37">
        <f t="array" ref="AD22">AC22-AB22</f>
        <v>2361</v>
      </c>
      <c r="AE22" s="56">
        <f t="array" ref="AE22">IF(E22="nps",ROUND((O22+P22)*0.1,0),0)</f>
        <v>2214</v>
      </c>
      <c r="AF22" s="57">
        <f t="array" ref="AF22">IF(E22="nps",ROUND((H22+I22)*0.1,0),0)</f>
        <v>4575</v>
      </c>
      <c r="AG22" s="37">
        <f t="array" ref="AG22">AF22-AE22</f>
        <v>2361</v>
      </c>
      <c r="AH22" s="33">
        <v>0</v>
      </c>
      <c r="AI22" s="33">
        <v>0</v>
      </c>
      <c r="AJ22" s="37">
        <f t="array" ref="AJ22">AI22-AH22</f>
        <v>0</v>
      </c>
      <c r="AK22" s="33">
        <f t="array" ref="AK22">IF(F22="State Service",ROUND(H22/31*5,0),IF(E22="Subordinate",ROUND(H22/31*3,0),H22/31*1))</f>
        <v>1261.2903225806451</v>
      </c>
      <c r="AL22" s="33">
        <f t="array" ref="AL22">AK22</f>
        <v>1261.2903225806451</v>
      </c>
      <c r="AM22" s="37">
        <f t="array" ref="AM22">AL22-AK22</f>
        <v>0</v>
      </c>
      <c r="AN22" s="34">
        <v>0</v>
      </c>
      <c r="AO22" s="34">
        <v>0</v>
      </c>
      <c r="AP22" s="44">
        <f t="array" ref="AP22">AD22+AG22+AJ22+AM22+AN22</f>
        <v>4722</v>
      </c>
      <c r="AQ22" s="47">
        <f t="array" ref="AQ22">AA22-AP22</f>
        <v>20504</v>
      </c>
    </row>
    <row r="23" spans="1:43" ht="36.75" customHeight="1">
      <c r="A23" s="10"/>
      <c r="B23" s="64"/>
      <c r="C23" s="64"/>
      <c r="D23" s="64"/>
      <c r="E23" s="64"/>
      <c r="F23" s="64"/>
      <c r="G23" s="65"/>
      <c r="H23" s="24">
        <v>0</v>
      </c>
      <c r="I23" s="1">
        <f t="shared" ref="I23:I46" si="1">IF(G23="Fix Pay",0,(ROUND(H23*0.17,0)))</f>
        <v>0</v>
      </c>
      <c r="J23" s="1">
        <f t="shared" ref="J23:J46" si="2">IF(G23="Fix Pay",0,(ROUND(H23*$J$21,0)))</f>
        <v>0</v>
      </c>
      <c r="K23" s="1">
        <v>0</v>
      </c>
      <c r="L23" s="1">
        <v>0</v>
      </c>
      <c r="M23" s="70">
        <f t="array" ref="M23">IF(E23="nps",ROUND((H23+I23)*0.1,0),0)</f>
        <v>0</v>
      </c>
      <c r="N23" s="17">
        <f t="array" ref="N23">SUM(H23:M23)</f>
        <v>0</v>
      </c>
      <c r="O23" s="54">
        <f t="shared" ref="O23:O46" si="3">IF(F23="Ministerial",ROUND(H23/31*22,0),ROUND(H23/31*15,0))</f>
        <v>0</v>
      </c>
      <c r="P23" s="1">
        <f t="shared" ref="P23:P46" si="4">IF(G23="Fix Pay",0,(ROUND(O23*$P$21,0)))</f>
        <v>0</v>
      </c>
      <c r="Q23" s="1">
        <f t="shared" ref="Q23:Q46" si="5">IF(G23="Fix Pay",0,(ROUND(O23*$Q$21,0)))</f>
        <v>0</v>
      </c>
      <c r="R23" s="1">
        <v>0</v>
      </c>
      <c r="S23" s="1">
        <v>0</v>
      </c>
      <c r="T23" s="70">
        <f t="array" ref="T23">IF(E23="nps",ROUND((O23+P23)*0.1,0),0)</f>
        <v>0</v>
      </c>
      <c r="U23" s="17">
        <f t="array" ref="U23">SUM(O23:T23)</f>
        <v>0</v>
      </c>
      <c r="V23" s="54">
        <f t="array" ref="V23">H23-O23</f>
        <v>0</v>
      </c>
      <c r="W23" s="1">
        <f t="array" ref="W23">I23-P23</f>
        <v>0</v>
      </c>
      <c r="X23" s="1">
        <f t="array" ref="X23">J23-Q23</f>
        <v>0</v>
      </c>
      <c r="Y23" s="1">
        <f t="array" ref="Y23">K23-R23</f>
        <v>0</v>
      </c>
      <c r="Z23" s="1">
        <f t="array" ref="Z23">L23-S23</f>
        <v>0</v>
      </c>
      <c r="AA23" s="17">
        <f t="array" ref="AA23">SUM(V23:Z23)</f>
        <v>0</v>
      </c>
      <c r="AB23" s="58">
        <f t="array" ref="AB23">IF(E23="nps",ROUND((O23+P23)*0.1,0),0)</f>
        <v>0</v>
      </c>
      <c r="AC23" s="59">
        <f t="array" ref="AC23">IF(E23="nps",ROUND((H23+I23)*0.1,0),0)</f>
        <v>0</v>
      </c>
      <c r="AD23" s="38">
        <f t="array" ref="AD23">AC23-AB23</f>
        <v>0</v>
      </c>
      <c r="AE23" s="58">
        <f t="array" ref="AE23">IF(E23="nps",ROUND((O23+P23)*0.1,0),0)</f>
        <v>0</v>
      </c>
      <c r="AF23" s="59">
        <f t="array" ref="AF23">IF(E23="nps",ROUND((H23+I23)*0.1,0),0)</f>
        <v>0</v>
      </c>
      <c r="AG23" s="38">
        <f t="array" ref="AG23">AF23-AE23</f>
        <v>0</v>
      </c>
      <c r="AH23" s="2">
        <v>0</v>
      </c>
      <c r="AI23" s="2">
        <v>0</v>
      </c>
      <c r="AJ23" s="40">
        <f t="array" ref="AJ23">AI23-AH23</f>
        <v>0</v>
      </c>
      <c r="AK23" s="2">
        <f t="array" ref="AK23">IF(F23="State Service",ROUND(H23/31*5,0),IF(E23="Subordinate",ROUND(H23/31*3,0),H23/31*1))</f>
        <v>0</v>
      </c>
      <c r="AL23" s="2">
        <f t="array" ref="AL23">AK23</f>
        <v>0</v>
      </c>
      <c r="AM23" s="42">
        <f t="array" ref="AM23">AL23-AK23</f>
        <v>0</v>
      </c>
      <c r="AN23" s="31">
        <v>0</v>
      </c>
      <c r="AO23" s="31">
        <v>0</v>
      </c>
      <c r="AP23" s="45">
        <f t="array" ref="AP23">AD23+AG23+AJ23+AM23+AN23</f>
        <v>0</v>
      </c>
      <c r="AQ23" s="48">
        <f t="array" ref="AQ23">AA23-AP23</f>
        <v>0</v>
      </c>
    </row>
    <row r="24" spans="1:43" ht="36.75" customHeight="1">
      <c r="A24" s="10"/>
      <c r="B24" s="64"/>
      <c r="C24" s="64"/>
      <c r="D24" s="64"/>
      <c r="E24" s="64"/>
      <c r="F24" s="64"/>
      <c r="G24" s="65"/>
      <c r="H24" s="24">
        <v>0</v>
      </c>
      <c r="I24" s="1">
        <f t="shared" si="1"/>
        <v>0</v>
      </c>
      <c r="J24" s="1">
        <f t="shared" si="2"/>
        <v>0</v>
      </c>
      <c r="K24" s="1">
        <v>0</v>
      </c>
      <c r="L24" s="1">
        <v>0</v>
      </c>
      <c r="M24" s="70">
        <f t="array" ref="M24">IF(E24="nps",ROUND((H24+I24)*0.1,0),0)</f>
        <v>0</v>
      </c>
      <c r="N24" s="17">
        <f t="array" ref="N24">SUM(H24:M24)</f>
        <v>0</v>
      </c>
      <c r="O24" s="54">
        <f t="shared" si="3"/>
        <v>0</v>
      </c>
      <c r="P24" s="1">
        <f t="shared" si="4"/>
        <v>0</v>
      </c>
      <c r="Q24" s="1">
        <f t="shared" si="5"/>
        <v>0</v>
      </c>
      <c r="R24" s="1"/>
      <c r="S24" s="1">
        <v>0</v>
      </c>
      <c r="T24" s="70">
        <f t="array" ref="T24">IF(E24="nps",ROUND((O24+P24)*0.1,0),0)</f>
        <v>0</v>
      </c>
      <c r="U24" s="17">
        <f t="array" ref="U24">SUM(O24:T24)</f>
        <v>0</v>
      </c>
      <c r="V24" s="54">
        <f t="array" ref="V24">H24-O24</f>
        <v>0</v>
      </c>
      <c r="W24" s="1">
        <f t="array" ref="W24">I24-P24</f>
        <v>0</v>
      </c>
      <c r="X24" s="1">
        <f t="array" ref="X24">J24-Q24</f>
        <v>0</v>
      </c>
      <c r="Y24" s="1">
        <f t="array" ref="Y24">K24-R24</f>
        <v>0</v>
      </c>
      <c r="Z24" s="1">
        <f t="array" ref="Z24">L24-S24</f>
        <v>0</v>
      </c>
      <c r="AA24" s="17">
        <f t="array" ref="AA24">SUM(V24:Z24)</f>
        <v>0</v>
      </c>
      <c r="AB24" s="58">
        <f t="array" ref="AB24">IF(E24="nps",ROUND((O24+P24)*0.1,0),0)</f>
        <v>0</v>
      </c>
      <c r="AC24" s="59">
        <f t="array" ref="AC24">IF(E24="nps",ROUND((H24+I24)*0.1,0),0)</f>
        <v>0</v>
      </c>
      <c r="AD24" s="38">
        <f t="array" ref="AD24">AC24-AB24</f>
        <v>0</v>
      </c>
      <c r="AE24" s="58">
        <f t="array" ref="AE24">IF(E24="nps",ROUND((O24+P24)*0.1,0),0)</f>
        <v>0</v>
      </c>
      <c r="AF24" s="59">
        <f t="array" ref="AF24">IF(E24="nps",ROUND((H24+I24)*0.1,0),0)</f>
        <v>0</v>
      </c>
      <c r="AG24" s="38">
        <f t="array" ref="AG24">AF24-AE24</f>
        <v>0</v>
      </c>
      <c r="AH24" s="2">
        <v>0</v>
      </c>
      <c r="AI24" s="2">
        <v>0</v>
      </c>
      <c r="AJ24" s="40">
        <f t="array" ref="AJ24">AI24-AH24</f>
        <v>0</v>
      </c>
      <c r="AK24" s="2">
        <f t="array" ref="AK24">IF(F24="State Service",ROUND(H24/31*5,0),IF(E24="Subordinate",ROUND(H24/31*3,0),H24/31*1))</f>
        <v>0</v>
      </c>
      <c r="AL24" s="2">
        <f t="array" ref="AL24">AK24</f>
        <v>0</v>
      </c>
      <c r="AM24" s="42">
        <f t="array" ref="AM24">AL24-AK24</f>
        <v>0</v>
      </c>
      <c r="AN24" s="31">
        <v>0</v>
      </c>
      <c r="AO24" s="31">
        <v>0</v>
      </c>
      <c r="AP24" s="45">
        <f t="array" ref="AP24">AD24+AG24+AJ24+AM24+AN24</f>
        <v>0</v>
      </c>
      <c r="AQ24" s="48">
        <f t="array" ref="AQ24">AA24-AP24</f>
        <v>0</v>
      </c>
    </row>
    <row r="25" spans="1:43" ht="36.75" customHeight="1">
      <c r="A25" s="10"/>
      <c r="B25" s="64"/>
      <c r="C25" s="64"/>
      <c r="D25" s="64"/>
      <c r="E25" s="64"/>
      <c r="F25" s="64"/>
      <c r="G25" s="65"/>
      <c r="H25" s="24">
        <v>0</v>
      </c>
      <c r="I25" s="1">
        <f t="shared" si="1"/>
        <v>0</v>
      </c>
      <c r="J25" s="1">
        <f t="shared" si="2"/>
        <v>0</v>
      </c>
      <c r="K25" s="1">
        <v>0</v>
      </c>
      <c r="L25" s="1">
        <v>0</v>
      </c>
      <c r="M25" s="70">
        <f t="array" ref="M25">IF(E25="nps",ROUND((H25+I25)*0.1,0),0)</f>
        <v>0</v>
      </c>
      <c r="N25" s="17">
        <f t="array" ref="N25">SUM(H25:M25)</f>
        <v>0</v>
      </c>
      <c r="O25" s="54">
        <f t="shared" si="3"/>
        <v>0</v>
      </c>
      <c r="P25" s="1">
        <f t="shared" si="4"/>
        <v>0</v>
      </c>
      <c r="Q25" s="1">
        <f t="shared" si="5"/>
        <v>0</v>
      </c>
      <c r="R25" s="1">
        <v>0</v>
      </c>
      <c r="S25" s="1">
        <v>0</v>
      </c>
      <c r="T25" s="70">
        <f t="array" ref="T25">IF(E25="nps",ROUND((O25+P25)*0.1,0),0)</f>
        <v>0</v>
      </c>
      <c r="U25" s="17">
        <f t="array" ref="U25">SUM(O25:T25)</f>
        <v>0</v>
      </c>
      <c r="V25" s="54">
        <f t="array" ref="V25">H25-O25</f>
        <v>0</v>
      </c>
      <c r="W25" s="1">
        <f t="array" ref="W25">I25-P25</f>
        <v>0</v>
      </c>
      <c r="X25" s="1">
        <f t="array" ref="X25">J25-Q25</f>
        <v>0</v>
      </c>
      <c r="Y25" s="1">
        <f t="array" ref="Y25">K25-R25</f>
        <v>0</v>
      </c>
      <c r="Z25" s="1">
        <f t="array" ref="Z25">L25-S25</f>
        <v>0</v>
      </c>
      <c r="AA25" s="17">
        <f t="array" ref="AA25">SUM(V25:Z25)</f>
        <v>0</v>
      </c>
      <c r="AB25" s="58">
        <f t="array" ref="AB25">IF(E25="nps",ROUND((O25+P25)*0.1,0),0)</f>
        <v>0</v>
      </c>
      <c r="AC25" s="59">
        <f t="array" ref="AC25">IF(E25="nps",ROUND((H25+I25)*0.1,0),0)</f>
        <v>0</v>
      </c>
      <c r="AD25" s="38">
        <f t="array" ref="AD25">AC25-AB25</f>
        <v>0</v>
      </c>
      <c r="AE25" s="58">
        <f t="array" ref="AE25">IF(E25="nps",ROUND((O25+P25)*0.1,0),0)</f>
        <v>0</v>
      </c>
      <c r="AF25" s="59">
        <f t="array" ref="AF25">IF(E25="nps",ROUND((H25+I25)*0.1,0),0)</f>
        <v>0</v>
      </c>
      <c r="AG25" s="38">
        <f t="array" ref="AG25">AF25-AE25</f>
        <v>0</v>
      </c>
      <c r="AH25" s="2">
        <v>0</v>
      </c>
      <c r="AI25" s="2">
        <v>0</v>
      </c>
      <c r="AJ25" s="40">
        <f t="array" ref="AJ25">AI25-AH25</f>
        <v>0</v>
      </c>
      <c r="AK25" s="2">
        <f t="array" ref="AK25">IF(F25="State Service",ROUND(H25/31*5,0),IF(E25="Subordinate",ROUND(H25/31*3,0),H25/31*1))</f>
        <v>0</v>
      </c>
      <c r="AL25" s="2">
        <f t="array" ref="AL25">AK25</f>
        <v>0</v>
      </c>
      <c r="AM25" s="42">
        <f t="array" ref="AM25">AL25-AK25</f>
        <v>0</v>
      </c>
      <c r="AN25" s="31">
        <v>0</v>
      </c>
      <c r="AO25" s="31">
        <v>0</v>
      </c>
      <c r="AP25" s="45">
        <f t="array" ref="AP25">AD25+AG25+AJ25+AM25+AN25</f>
        <v>0</v>
      </c>
      <c r="AQ25" s="48">
        <f t="array" ref="AQ25">AA25-AP25</f>
        <v>0</v>
      </c>
    </row>
    <row r="26" spans="1:43" ht="36.75" customHeight="1">
      <c r="A26" s="10"/>
      <c r="B26" s="64"/>
      <c r="C26" s="64"/>
      <c r="D26" s="64"/>
      <c r="E26" s="64"/>
      <c r="F26" s="64"/>
      <c r="G26" s="65"/>
      <c r="H26" s="24">
        <v>0</v>
      </c>
      <c r="I26" s="1">
        <f t="shared" si="1"/>
        <v>0</v>
      </c>
      <c r="J26" s="1">
        <f t="shared" si="2"/>
        <v>0</v>
      </c>
      <c r="K26" s="1">
        <v>0</v>
      </c>
      <c r="L26" s="1">
        <v>0</v>
      </c>
      <c r="M26" s="70">
        <f t="array" ref="M26">IF(E26="nps",ROUND((H26+I26)*0.1,0),0)</f>
        <v>0</v>
      </c>
      <c r="N26" s="17">
        <f t="array" ref="N26">SUM(H26:M26)</f>
        <v>0</v>
      </c>
      <c r="O26" s="54">
        <f t="shared" si="3"/>
        <v>0</v>
      </c>
      <c r="P26" s="1">
        <f t="shared" si="4"/>
        <v>0</v>
      </c>
      <c r="Q26" s="1">
        <f t="shared" si="5"/>
        <v>0</v>
      </c>
      <c r="R26" s="1">
        <v>0</v>
      </c>
      <c r="S26" s="1">
        <v>0</v>
      </c>
      <c r="T26" s="70">
        <f t="array" ref="T26">IF(E26="nps",ROUND((O26+P26)*0.1,0),0)</f>
        <v>0</v>
      </c>
      <c r="U26" s="17">
        <f t="array" ref="U26">SUM(O26:T26)</f>
        <v>0</v>
      </c>
      <c r="V26" s="54">
        <f t="array" ref="V26">H26-O26</f>
        <v>0</v>
      </c>
      <c r="W26" s="1">
        <f t="array" ref="W26">I26-P26</f>
        <v>0</v>
      </c>
      <c r="X26" s="1">
        <f t="array" ref="X26">J26-Q26</f>
        <v>0</v>
      </c>
      <c r="Y26" s="1">
        <f t="array" ref="Y26">K26-R26</f>
        <v>0</v>
      </c>
      <c r="Z26" s="1">
        <f t="array" ref="Z26">L26-S26</f>
        <v>0</v>
      </c>
      <c r="AA26" s="17">
        <f t="array" ref="AA26">SUM(V26:Z26)</f>
        <v>0</v>
      </c>
      <c r="AB26" s="58">
        <f t="array" ref="AB26">IF(E26="nps",ROUND((O26+P26)*0.1,0),0)</f>
        <v>0</v>
      </c>
      <c r="AC26" s="59">
        <f t="array" ref="AC26">IF(E26="nps",ROUND((H26+I26)*0.1,0),0)</f>
        <v>0</v>
      </c>
      <c r="AD26" s="38">
        <f t="array" ref="AD26">AC26-AB26</f>
        <v>0</v>
      </c>
      <c r="AE26" s="58">
        <f t="array" ref="AE26">IF(E26="nps",ROUND((O26+P26)*0.1,0),0)</f>
        <v>0</v>
      </c>
      <c r="AF26" s="59">
        <f t="array" ref="AF26">IF(E26="nps",ROUND((H26+I26)*0.1,0),0)</f>
        <v>0</v>
      </c>
      <c r="AG26" s="38">
        <f t="array" ref="AG26">AF26-AE26</f>
        <v>0</v>
      </c>
      <c r="AH26" s="2">
        <v>0</v>
      </c>
      <c r="AI26" s="2">
        <v>0</v>
      </c>
      <c r="AJ26" s="40">
        <f t="array" ref="AJ26">AI26-AH26</f>
        <v>0</v>
      </c>
      <c r="AK26" s="2">
        <f t="array" ref="AK26">IF(F26="State Service",ROUND(H26/31*5,0),IF(E26="Subordinate",ROUND(H26/31*3,0),H26/31*1))</f>
        <v>0</v>
      </c>
      <c r="AL26" s="2">
        <f t="array" ref="AL26">AK26</f>
        <v>0</v>
      </c>
      <c r="AM26" s="42">
        <f t="array" ref="AM26">AL26-AK26</f>
        <v>0</v>
      </c>
      <c r="AN26" s="31">
        <v>0</v>
      </c>
      <c r="AO26" s="31">
        <v>0</v>
      </c>
      <c r="AP26" s="45">
        <f t="array" ref="AP26">AD26+AG26+AJ26+AM26+AN26</f>
        <v>0</v>
      </c>
      <c r="AQ26" s="48">
        <f t="array" ref="AQ26">AA26-AP26</f>
        <v>0</v>
      </c>
    </row>
    <row r="27" spans="1:43" ht="36.75" customHeight="1">
      <c r="A27" s="10"/>
      <c r="B27" s="64"/>
      <c r="C27" s="64"/>
      <c r="D27" s="64"/>
      <c r="E27" s="64"/>
      <c r="F27" s="64"/>
      <c r="G27" s="65"/>
      <c r="H27" s="24">
        <v>0</v>
      </c>
      <c r="I27" s="1">
        <f t="shared" si="1"/>
        <v>0</v>
      </c>
      <c r="J27" s="1">
        <f t="shared" si="2"/>
        <v>0</v>
      </c>
      <c r="K27" s="1">
        <v>0</v>
      </c>
      <c r="L27" s="1">
        <v>0</v>
      </c>
      <c r="M27" s="70">
        <f t="array" ref="M27">IF(E27="nps",ROUND((H27+I27)*0.1,0),0)</f>
        <v>0</v>
      </c>
      <c r="N27" s="17">
        <f t="array" ref="N27">SUM(H27:M27)</f>
        <v>0</v>
      </c>
      <c r="O27" s="54">
        <f t="shared" si="3"/>
        <v>0</v>
      </c>
      <c r="P27" s="1">
        <f t="shared" si="4"/>
        <v>0</v>
      </c>
      <c r="Q27" s="1">
        <f t="shared" si="5"/>
        <v>0</v>
      </c>
      <c r="R27" s="1">
        <v>0</v>
      </c>
      <c r="S27" s="1">
        <v>0</v>
      </c>
      <c r="T27" s="70">
        <f t="array" ref="T27">IF(E27="nps",ROUND((O27+P27)*0.1,0),0)</f>
        <v>0</v>
      </c>
      <c r="U27" s="17">
        <f t="array" ref="U27">SUM(O27:T27)</f>
        <v>0</v>
      </c>
      <c r="V27" s="54">
        <f t="array" ref="V27">H27-O27</f>
        <v>0</v>
      </c>
      <c r="W27" s="1">
        <f t="array" ref="W27">I27-P27</f>
        <v>0</v>
      </c>
      <c r="X27" s="1">
        <f t="array" ref="X27">J27-Q27</f>
        <v>0</v>
      </c>
      <c r="Y27" s="1">
        <f t="array" ref="Y27">K27-R27</f>
        <v>0</v>
      </c>
      <c r="Z27" s="1">
        <f t="array" ref="Z27">L27-S27</f>
        <v>0</v>
      </c>
      <c r="AA27" s="17">
        <f t="array" ref="AA27">SUM(V27:Z27)</f>
        <v>0</v>
      </c>
      <c r="AB27" s="58">
        <f t="array" ref="AB27">IF(E27="nps",ROUND((O27+P27)*0.1,0),0)</f>
        <v>0</v>
      </c>
      <c r="AC27" s="59">
        <f t="array" ref="AC27">IF(E27="nps",ROUND((H27+I27)*0.1,0),0)</f>
        <v>0</v>
      </c>
      <c r="AD27" s="38">
        <f t="array" ref="AD27">AC27-AB27</f>
        <v>0</v>
      </c>
      <c r="AE27" s="58">
        <f t="array" ref="AE27">IF(E27="nps",ROUND((O27+P27)*0.1,0),0)</f>
        <v>0</v>
      </c>
      <c r="AF27" s="59">
        <f t="array" ref="AF27">IF(E27="nps",ROUND((H27+I27)*0.1,0),0)</f>
        <v>0</v>
      </c>
      <c r="AG27" s="38">
        <f t="array" ref="AG27">AF27-AE27</f>
        <v>0</v>
      </c>
      <c r="AH27" s="2">
        <v>0</v>
      </c>
      <c r="AI27" s="2">
        <v>0</v>
      </c>
      <c r="AJ27" s="40">
        <f t="array" ref="AJ27">AI27-AH27</f>
        <v>0</v>
      </c>
      <c r="AK27" s="2">
        <f t="array" ref="AK27">IF(F27="State Service",ROUND(H27/31*5,0),IF(E27="Subordinate",ROUND(H27/31*3,0),H27/31*1))</f>
        <v>0</v>
      </c>
      <c r="AL27" s="2">
        <f t="array" ref="AL27">AK27</f>
        <v>0</v>
      </c>
      <c r="AM27" s="42">
        <f t="array" ref="AM27">AL27-AK27</f>
        <v>0</v>
      </c>
      <c r="AN27" s="31">
        <v>0</v>
      </c>
      <c r="AO27" s="31">
        <v>0</v>
      </c>
      <c r="AP27" s="45">
        <f t="array" ref="AP27">AD27+AG27+AJ27+AM27+AN27</f>
        <v>0</v>
      </c>
      <c r="AQ27" s="48">
        <f t="array" ref="AQ27">AA27-AP27</f>
        <v>0</v>
      </c>
    </row>
    <row r="28" spans="1:43" ht="36.75" customHeight="1">
      <c r="A28" s="10"/>
      <c r="B28" s="64"/>
      <c r="C28" s="64"/>
      <c r="D28" s="64"/>
      <c r="E28" s="64"/>
      <c r="F28" s="64"/>
      <c r="G28" s="65"/>
      <c r="H28" s="24">
        <v>0</v>
      </c>
      <c r="I28" s="1">
        <f t="shared" si="1"/>
        <v>0</v>
      </c>
      <c r="J28" s="1">
        <f t="shared" si="2"/>
        <v>0</v>
      </c>
      <c r="K28" s="1">
        <v>0</v>
      </c>
      <c r="L28" s="1">
        <v>0</v>
      </c>
      <c r="M28" s="70">
        <f t="array" ref="M28">IF(E28="nps",ROUND((H28+I28)*0.1,0),0)</f>
        <v>0</v>
      </c>
      <c r="N28" s="17">
        <f t="array" ref="N28">SUM(H28:M28)</f>
        <v>0</v>
      </c>
      <c r="O28" s="54">
        <f t="shared" si="3"/>
        <v>0</v>
      </c>
      <c r="P28" s="1">
        <f t="shared" si="4"/>
        <v>0</v>
      </c>
      <c r="Q28" s="1">
        <f t="shared" si="5"/>
        <v>0</v>
      </c>
      <c r="R28" s="1">
        <v>0</v>
      </c>
      <c r="S28" s="1">
        <v>0</v>
      </c>
      <c r="T28" s="70">
        <f t="array" ref="T28">IF(E28="nps",ROUND((O28+P28)*0.1,0),0)</f>
        <v>0</v>
      </c>
      <c r="U28" s="17">
        <f t="array" ref="U28">SUM(O28:T28)</f>
        <v>0</v>
      </c>
      <c r="V28" s="54">
        <f t="array" ref="V28">H28-O28</f>
        <v>0</v>
      </c>
      <c r="W28" s="1">
        <f t="array" ref="W28">I28-P28</f>
        <v>0</v>
      </c>
      <c r="X28" s="1">
        <f t="array" ref="X28">J28-Q28</f>
        <v>0</v>
      </c>
      <c r="Y28" s="1">
        <f t="array" ref="Y28">K28-R28</f>
        <v>0</v>
      </c>
      <c r="Z28" s="1">
        <f t="array" ref="Z28">L28-S28</f>
        <v>0</v>
      </c>
      <c r="AA28" s="17">
        <f t="array" ref="AA28">SUM(V28:Z28)</f>
        <v>0</v>
      </c>
      <c r="AB28" s="58">
        <f t="array" ref="AB28">IF(E28="nps",ROUND((O28+P28)*0.1,0),0)</f>
        <v>0</v>
      </c>
      <c r="AC28" s="59">
        <f t="array" ref="AC28">IF(E28="nps",ROUND((H28+I28)*0.1,0),0)</f>
        <v>0</v>
      </c>
      <c r="AD28" s="38">
        <f t="array" ref="AD28">AC28-AB28</f>
        <v>0</v>
      </c>
      <c r="AE28" s="58">
        <f t="array" ref="AE28">IF(E28="nps",ROUND((O28+P28)*0.1,0),0)</f>
        <v>0</v>
      </c>
      <c r="AF28" s="59">
        <f t="array" ref="AF28">IF(E28="nps",ROUND((H28+I28)*0.1,0),0)</f>
        <v>0</v>
      </c>
      <c r="AG28" s="38">
        <f t="array" ref="AG28">AF28-AE28</f>
        <v>0</v>
      </c>
      <c r="AH28" s="2">
        <v>0</v>
      </c>
      <c r="AI28" s="2">
        <v>0</v>
      </c>
      <c r="AJ28" s="40">
        <f t="array" ref="AJ28">AI28-AH28</f>
        <v>0</v>
      </c>
      <c r="AK28" s="2">
        <f t="array" ref="AK28">IF(F28="State Service",ROUND(H28/31*5,0),IF(E28="Subordinate",ROUND(H28/31*3,0),H28/31*1))</f>
        <v>0</v>
      </c>
      <c r="AL28" s="2">
        <f t="array" ref="AL28">AK28</f>
        <v>0</v>
      </c>
      <c r="AM28" s="42">
        <f t="array" ref="AM28">AL28-AK28</f>
        <v>0</v>
      </c>
      <c r="AN28" s="31">
        <v>0</v>
      </c>
      <c r="AO28" s="31">
        <v>0</v>
      </c>
      <c r="AP28" s="45">
        <f t="array" ref="AP28">AD28+AG28+AJ28+AM28+AN28</f>
        <v>0</v>
      </c>
      <c r="AQ28" s="48">
        <f t="array" ref="AQ28">AA28-AP28</f>
        <v>0</v>
      </c>
    </row>
    <row r="29" spans="1:43" ht="36.75" customHeight="1">
      <c r="A29" s="10"/>
      <c r="B29" s="64"/>
      <c r="C29" s="64"/>
      <c r="D29" s="64"/>
      <c r="E29" s="64"/>
      <c r="F29" s="64"/>
      <c r="G29" s="65"/>
      <c r="H29" s="24">
        <v>0</v>
      </c>
      <c r="I29" s="1">
        <f t="shared" si="1"/>
        <v>0</v>
      </c>
      <c r="J29" s="1">
        <f t="shared" si="2"/>
        <v>0</v>
      </c>
      <c r="K29" s="1"/>
      <c r="L29" s="1">
        <v>0</v>
      </c>
      <c r="M29" s="70">
        <f t="array" ref="M29">IF(E29="nps",ROUND((H29+I29)*0.1,0),0)</f>
        <v>0</v>
      </c>
      <c r="N29" s="17">
        <f t="array" ref="N29">SUM(H29:M29)</f>
        <v>0</v>
      </c>
      <c r="O29" s="54">
        <f t="shared" si="3"/>
        <v>0</v>
      </c>
      <c r="P29" s="1">
        <f t="shared" si="4"/>
        <v>0</v>
      </c>
      <c r="Q29" s="1">
        <f t="shared" si="5"/>
        <v>0</v>
      </c>
      <c r="R29" s="1">
        <v>0</v>
      </c>
      <c r="S29" s="1">
        <v>0</v>
      </c>
      <c r="T29" s="70">
        <f t="array" ref="T29">IF(E29="nps",ROUND((O29+P29)*0.1,0),0)</f>
        <v>0</v>
      </c>
      <c r="U29" s="17">
        <f t="array" ref="U29">SUM(O29:T29)</f>
        <v>0</v>
      </c>
      <c r="V29" s="54">
        <f t="array" ref="V29">H29-O29</f>
        <v>0</v>
      </c>
      <c r="W29" s="1">
        <f t="array" ref="W29">I29-P29</f>
        <v>0</v>
      </c>
      <c r="X29" s="1">
        <f t="array" ref="X29">J29-Q29</f>
        <v>0</v>
      </c>
      <c r="Y29" s="1">
        <f t="array" ref="Y29">K29-R29</f>
        <v>0</v>
      </c>
      <c r="Z29" s="1">
        <f t="array" ref="Z29">L29-S29</f>
        <v>0</v>
      </c>
      <c r="AA29" s="17">
        <f t="array" ref="AA29">SUM(V29:Z29)</f>
        <v>0</v>
      </c>
      <c r="AB29" s="58">
        <f t="array" ref="AB29">IF(E29="nps",ROUND((O29+P29)*0.1,0),0)</f>
        <v>0</v>
      </c>
      <c r="AC29" s="59">
        <f t="array" ref="AC29">IF(E29="nps",ROUND((H29+I29)*0.1,0),0)</f>
        <v>0</v>
      </c>
      <c r="AD29" s="38">
        <f t="array" ref="AD29">AC29-AB29</f>
        <v>0</v>
      </c>
      <c r="AE29" s="58">
        <f t="array" ref="AE29">IF(E29="nps",ROUND((O29+P29)*0.1,0),0)</f>
        <v>0</v>
      </c>
      <c r="AF29" s="59">
        <f t="array" ref="AF29">IF(E29="nps",ROUND((H29+I29)*0.1,0),0)</f>
        <v>0</v>
      </c>
      <c r="AG29" s="38">
        <f t="array" ref="AG29">AF29-AE29</f>
        <v>0</v>
      </c>
      <c r="AH29" s="2">
        <v>0</v>
      </c>
      <c r="AI29" s="2">
        <v>0</v>
      </c>
      <c r="AJ29" s="40">
        <f t="array" ref="AJ29">AI29-AH29</f>
        <v>0</v>
      </c>
      <c r="AK29" s="2">
        <f t="array" ref="AK29">IF(F29="State Service",ROUND(H29/31*5,0),IF(E29="Subordinate",ROUND(H29/31*3,0),H29/31*1))</f>
        <v>0</v>
      </c>
      <c r="AL29" s="2">
        <f t="array" ref="AL29">AK29</f>
        <v>0</v>
      </c>
      <c r="AM29" s="42">
        <f t="array" ref="AM29">AL29-AK29</f>
        <v>0</v>
      </c>
      <c r="AN29" s="31">
        <v>0</v>
      </c>
      <c r="AO29" s="31">
        <v>0</v>
      </c>
      <c r="AP29" s="45">
        <f t="array" ref="AP29">AD29+AG29+AJ29+AM29+AN29</f>
        <v>0</v>
      </c>
      <c r="AQ29" s="48">
        <f t="array" ref="AQ29">AA29-AP29</f>
        <v>0</v>
      </c>
    </row>
    <row r="30" spans="1:43" ht="36.75" customHeight="1">
      <c r="A30" s="10"/>
      <c r="B30" s="64"/>
      <c r="C30" s="64"/>
      <c r="D30" s="64"/>
      <c r="E30" s="64"/>
      <c r="F30" s="64"/>
      <c r="G30" s="65"/>
      <c r="H30" s="24">
        <v>0</v>
      </c>
      <c r="I30" s="1">
        <f t="shared" si="1"/>
        <v>0</v>
      </c>
      <c r="J30" s="1">
        <f t="shared" si="2"/>
        <v>0</v>
      </c>
      <c r="K30" s="1">
        <v>0</v>
      </c>
      <c r="L30" s="1">
        <v>0</v>
      </c>
      <c r="M30" s="70">
        <f t="array" ref="M30">IF(E30="nps",ROUND((H30+I30)*0.1,0),0)</f>
        <v>0</v>
      </c>
      <c r="N30" s="17">
        <f t="array" ref="N30">SUM(H30:M30)</f>
        <v>0</v>
      </c>
      <c r="O30" s="54">
        <f t="shared" si="3"/>
        <v>0</v>
      </c>
      <c r="P30" s="1">
        <f t="shared" si="4"/>
        <v>0</v>
      </c>
      <c r="Q30" s="1">
        <f t="shared" si="5"/>
        <v>0</v>
      </c>
      <c r="R30" s="1">
        <v>0</v>
      </c>
      <c r="S30" s="1">
        <v>0</v>
      </c>
      <c r="T30" s="70">
        <f t="array" ref="T30">IF(E30="nps",ROUND((O30+P30)*0.1,0),0)</f>
        <v>0</v>
      </c>
      <c r="U30" s="17">
        <f t="array" ref="U30">SUM(O30:T30)</f>
        <v>0</v>
      </c>
      <c r="V30" s="54">
        <f t="array" ref="V30">H30-O30</f>
        <v>0</v>
      </c>
      <c r="W30" s="1">
        <f t="array" ref="W30">I30-P30</f>
        <v>0</v>
      </c>
      <c r="X30" s="1">
        <f t="array" ref="X30">J30-Q30</f>
        <v>0</v>
      </c>
      <c r="Y30" s="1">
        <f t="array" ref="Y30">K30-R30</f>
        <v>0</v>
      </c>
      <c r="Z30" s="1">
        <f t="array" ref="Z30">L30-S30</f>
        <v>0</v>
      </c>
      <c r="AA30" s="17">
        <f t="array" ref="AA30">SUM(V30:Z30)</f>
        <v>0</v>
      </c>
      <c r="AB30" s="58">
        <f t="array" ref="AB30">IF(E30="nps",ROUND((O30+P30)*0.1,0),0)</f>
        <v>0</v>
      </c>
      <c r="AC30" s="59">
        <f t="array" ref="AC30">IF(E30="nps",ROUND((H30+I30)*0.1,0),0)</f>
        <v>0</v>
      </c>
      <c r="AD30" s="38">
        <f t="array" ref="AD30">AC30-AB30</f>
        <v>0</v>
      </c>
      <c r="AE30" s="58">
        <f t="array" ref="AE30">IF(E30="nps",ROUND((O30+P30)*0.1,0),0)</f>
        <v>0</v>
      </c>
      <c r="AF30" s="59">
        <f t="array" ref="AF30">IF(E30="nps",ROUND((H30+I30)*0.1,0),0)</f>
        <v>0</v>
      </c>
      <c r="AG30" s="38">
        <f t="array" ref="AG30">AF30-AE30</f>
        <v>0</v>
      </c>
      <c r="AH30" s="2">
        <v>0</v>
      </c>
      <c r="AI30" s="2">
        <v>0</v>
      </c>
      <c r="AJ30" s="40">
        <f t="array" ref="AJ30">AI30-AH30</f>
        <v>0</v>
      </c>
      <c r="AK30" s="2">
        <f t="array" ref="AK30">IF(F30="State Service",ROUND(H30/31*5,0),IF(E30="Subordinate",ROUND(H30/31*3,0),H30/31*1))</f>
        <v>0</v>
      </c>
      <c r="AL30" s="2">
        <f t="array" ref="AL30">AK30</f>
        <v>0</v>
      </c>
      <c r="AM30" s="42">
        <f t="array" ref="AM30">AL30-AK30</f>
        <v>0</v>
      </c>
      <c r="AN30" s="31">
        <v>0</v>
      </c>
      <c r="AO30" s="31">
        <v>0</v>
      </c>
      <c r="AP30" s="45">
        <f t="array" ref="AP30">AD30+AG30+AJ30+AM30+AN30</f>
        <v>0</v>
      </c>
      <c r="AQ30" s="48">
        <f t="array" ref="AQ30">AA30-AP30</f>
        <v>0</v>
      </c>
    </row>
    <row r="31" spans="1:43" ht="36.75" customHeight="1">
      <c r="A31" s="10"/>
      <c r="B31" s="64"/>
      <c r="C31" s="64"/>
      <c r="D31" s="64"/>
      <c r="E31" s="64"/>
      <c r="F31" s="64"/>
      <c r="G31" s="65"/>
      <c r="H31" s="24">
        <v>0</v>
      </c>
      <c r="I31" s="1">
        <f t="shared" si="1"/>
        <v>0</v>
      </c>
      <c r="J31" s="1">
        <f t="shared" si="2"/>
        <v>0</v>
      </c>
      <c r="K31" s="1">
        <v>0</v>
      </c>
      <c r="L31" s="1">
        <v>0</v>
      </c>
      <c r="M31" s="70">
        <f t="array" ref="M31">IF(E31="nps",ROUND((H31+I31)*0.1,0),0)</f>
        <v>0</v>
      </c>
      <c r="N31" s="17">
        <f t="array" ref="N31">SUM(H31:M31)</f>
        <v>0</v>
      </c>
      <c r="O31" s="54">
        <f t="shared" si="3"/>
        <v>0</v>
      </c>
      <c r="P31" s="1">
        <f t="shared" si="4"/>
        <v>0</v>
      </c>
      <c r="Q31" s="1">
        <f t="shared" si="5"/>
        <v>0</v>
      </c>
      <c r="R31" s="1">
        <v>0</v>
      </c>
      <c r="S31" s="1">
        <v>0</v>
      </c>
      <c r="T31" s="70">
        <f t="array" ref="T31">IF(E31="nps",ROUND((O31+P31)*0.1,0),0)</f>
        <v>0</v>
      </c>
      <c r="U31" s="17">
        <f t="array" ref="U31">SUM(O31:T31)</f>
        <v>0</v>
      </c>
      <c r="V31" s="54">
        <f t="array" ref="V31">H31-O31</f>
        <v>0</v>
      </c>
      <c r="W31" s="1">
        <f t="array" ref="W31">I31-P31</f>
        <v>0</v>
      </c>
      <c r="X31" s="1">
        <f t="array" ref="X31">J31-Q31</f>
        <v>0</v>
      </c>
      <c r="Y31" s="1">
        <f t="array" ref="Y31">K31-R31</f>
        <v>0</v>
      </c>
      <c r="Z31" s="1">
        <f t="array" ref="Z31">L31-S31</f>
        <v>0</v>
      </c>
      <c r="AA31" s="17">
        <f t="array" ref="AA31">SUM(V31:Z31)</f>
        <v>0</v>
      </c>
      <c r="AB31" s="58">
        <f t="array" ref="AB31">IF(E31="nps",ROUND((O31+P31)*0.1,0),0)</f>
        <v>0</v>
      </c>
      <c r="AC31" s="59">
        <f t="array" ref="AC31">IF(E31="nps",ROUND((H31+I31)*0.1,0),0)</f>
        <v>0</v>
      </c>
      <c r="AD31" s="38">
        <f t="array" ref="AD31">AC31-AB31</f>
        <v>0</v>
      </c>
      <c r="AE31" s="58">
        <f t="array" ref="AE31">IF(E31="nps",ROUND((O31+P31)*0.1,0),0)</f>
        <v>0</v>
      </c>
      <c r="AF31" s="59">
        <f t="array" ref="AF31">IF(E31="nps",ROUND((H31+I31)*0.1,0),0)</f>
        <v>0</v>
      </c>
      <c r="AG31" s="38">
        <f t="array" ref="AG31">AF31-AE31</f>
        <v>0</v>
      </c>
      <c r="AH31" s="2">
        <v>0</v>
      </c>
      <c r="AI31" s="2">
        <v>0</v>
      </c>
      <c r="AJ31" s="40">
        <f t="array" ref="AJ31">AI31-AH31</f>
        <v>0</v>
      </c>
      <c r="AK31" s="2">
        <f t="array" ref="AK31">IF(F31="State Service",ROUND(H31/31*5,0),IF(E31="Subordinate",ROUND(H31/31*3,0),H31/31*1))</f>
        <v>0</v>
      </c>
      <c r="AL31" s="2">
        <f t="array" ref="AL31">AK31</f>
        <v>0</v>
      </c>
      <c r="AM31" s="42">
        <f t="array" ref="AM31">AL31-AK31</f>
        <v>0</v>
      </c>
      <c r="AN31" s="31">
        <v>0</v>
      </c>
      <c r="AO31" s="31">
        <v>0</v>
      </c>
      <c r="AP31" s="45">
        <f t="array" ref="AP31">AD31+AG31+AJ31+AM31+AN31</f>
        <v>0</v>
      </c>
      <c r="AQ31" s="48">
        <f t="array" ref="AQ31">AA31-AP31</f>
        <v>0</v>
      </c>
    </row>
    <row r="32" spans="1:43" ht="36.75" customHeight="1">
      <c r="A32" s="10"/>
      <c r="B32" s="64"/>
      <c r="C32" s="64"/>
      <c r="D32" s="64"/>
      <c r="E32" s="64"/>
      <c r="F32" s="64"/>
      <c r="G32" s="65"/>
      <c r="H32" s="24">
        <v>0</v>
      </c>
      <c r="I32" s="1">
        <f t="shared" si="1"/>
        <v>0</v>
      </c>
      <c r="J32" s="1">
        <f t="shared" si="2"/>
        <v>0</v>
      </c>
      <c r="K32" s="1">
        <v>0</v>
      </c>
      <c r="L32" s="1">
        <v>0</v>
      </c>
      <c r="M32" s="70">
        <f t="array" ref="M32">IF(E32="nps",ROUND((H32+I32)*0.1,0),0)</f>
        <v>0</v>
      </c>
      <c r="N32" s="17">
        <f t="array" ref="N32">SUM(H32:M32)</f>
        <v>0</v>
      </c>
      <c r="O32" s="54">
        <f t="shared" si="3"/>
        <v>0</v>
      </c>
      <c r="P32" s="1">
        <f t="shared" si="4"/>
        <v>0</v>
      </c>
      <c r="Q32" s="1">
        <f t="shared" si="5"/>
        <v>0</v>
      </c>
      <c r="R32" s="1">
        <v>0</v>
      </c>
      <c r="S32" s="1">
        <v>0</v>
      </c>
      <c r="T32" s="70">
        <f t="array" ref="T32">IF(E32="nps",ROUND((O32+P32)*0.1,0),0)</f>
        <v>0</v>
      </c>
      <c r="U32" s="17">
        <f t="array" ref="U32">SUM(O32:T32)</f>
        <v>0</v>
      </c>
      <c r="V32" s="54">
        <f t="array" ref="V32">H32-O32</f>
        <v>0</v>
      </c>
      <c r="W32" s="1">
        <f t="array" ref="W32">I32-P32</f>
        <v>0</v>
      </c>
      <c r="X32" s="1">
        <f t="array" ref="X32">J32-Q32</f>
        <v>0</v>
      </c>
      <c r="Y32" s="1">
        <f t="array" ref="Y32">K32-R32</f>
        <v>0</v>
      </c>
      <c r="Z32" s="1">
        <f t="array" ref="Z32">L32-S32</f>
        <v>0</v>
      </c>
      <c r="AA32" s="17">
        <f t="array" ref="AA32">SUM(V32:Z32)</f>
        <v>0</v>
      </c>
      <c r="AB32" s="58">
        <f t="array" ref="AB32">IF(E32="nps",ROUND((O32+P32)*0.1,0),0)</f>
        <v>0</v>
      </c>
      <c r="AC32" s="59">
        <f t="array" ref="AC32">IF(E32="nps",ROUND((H32+I32)*0.1,0),0)</f>
        <v>0</v>
      </c>
      <c r="AD32" s="38">
        <f t="array" ref="AD32">AC32-AB32</f>
        <v>0</v>
      </c>
      <c r="AE32" s="58">
        <f t="array" ref="AE32">IF(E32="nps",ROUND((O32+P32)*0.1,0),0)</f>
        <v>0</v>
      </c>
      <c r="AF32" s="59">
        <f t="array" ref="AF32">IF(E32="nps",ROUND((H32+I32)*0.1,0),0)</f>
        <v>0</v>
      </c>
      <c r="AG32" s="38">
        <f t="array" ref="AG32">AF32-AE32</f>
        <v>0</v>
      </c>
      <c r="AH32" s="2">
        <v>0</v>
      </c>
      <c r="AI32" s="2">
        <v>0</v>
      </c>
      <c r="AJ32" s="40">
        <f t="array" ref="AJ32">AI32-AH32</f>
        <v>0</v>
      </c>
      <c r="AK32" s="2">
        <f t="array" ref="AK32">IF(F32="State Service",ROUND(H32/31*5,0),IF(E32="Subordinate",ROUND(H32/31*3,0),H32/31*1))</f>
        <v>0</v>
      </c>
      <c r="AL32" s="2">
        <f t="array" ref="AL32">AK32</f>
        <v>0</v>
      </c>
      <c r="AM32" s="42">
        <f t="array" ref="AM32">AL32-AK32</f>
        <v>0</v>
      </c>
      <c r="AN32" s="31">
        <v>0</v>
      </c>
      <c r="AO32" s="31">
        <v>0</v>
      </c>
      <c r="AP32" s="45">
        <f t="array" ref="AP32">AD32+AG32+AJ32+AM32+AN32</f>
        <v>0</v>
      </c>
      <c r="AQ32" s="48">
        <f t="array" ref="AQ32">AA32-AP32</f>
        <v>0</v>
      </c>
    </row>
    <row r="33" spans="1:43" ht="36.75" customHeight="1">
      <c r="A33" s="10"/>
      <c r="B33" s="64"/>
      <c r="C33" s="64"/>
      <c r="D33" s="64"/>
      <c r="E33" s="64"/>
      <c r="F33" s="64"/>
      <c r="G33" s="65"/>
      <c r="H33" s="24">
        <v>0</v>
      </c>
      <c r="I33" s="1">
        <f t="shared" si="1"/>
        <v>0</v>
      </c>
      <c r="J33" s="1">
        <f t="shared" si="2"/>
        <v>0</v>
      </c>
      <c r="K33" s="1">
        <v>0</v>
      </c>
      <c r="L33" s="1">
        <v>0</v>
      </c>
      <c r="M33" s="70">
        <f t="array" ref="M33">IF(E33="nps",ROUND((H33+I33)*0.1,0),0)</f>
        <v>0</v>
      </c>
      <c r="N33" s="17">
        <f t="array" ref="N33">SUM(H33:M33)</f>
        <v>0</v>
      </c>
      <c r="O33" s="54">
        <f t="shared" si="3"/>
        <v>0</v>
      </c>
      <c r="P33" s="1">
        <f t="shared" si="4"/>
        <v>0</v>
      </c>
      <c r="Q33" s="1">
        <f t="shared" si="5"/>
        <v>0</v>
      </c>
      <c r="R33" s="1">
        <v>0</v>
      </c>
      <c r="S33" s="1">
        <v>0</v>
      </c>
      <c r="T33" s="70">
        <f t="array" ref="T33">IF(E33="nps",ROUND((O33+P33)*0.1,0),0)</f>
        <v>0</v>
      </c>
      <c r="U33" s="17">
        <f t="array" ref="U33">SUM(O33:T33)</f>
        <v>0</v>
      </c>
      <c r="V33" s="54">
        <f t="array" ref="V33">H33-O33</f>
        <v>0</v>
      </c>
      <c r="W33" s="1">
        <f t="array" ref="W33">I33-P33</f>
        <v>0</v>
      </c>
      <c r="X33" s="1">
        <f t="array" ref="X33">J33-Q33</f>
        <v>0</v>
      </c>
      <c r="Y33" s="1">
        <f t="array" ref="Y33">K33-R33</f>
        <v>0</v>
      </c>
      <c r="Z33" s="1">
        <f t="array" ref="Z33">L33-S33</f>
        <v>0</v>
      </c>
      <c r="AA33" s="17">
        <f t="array" ref="AA33">SUM(V33:Z33)</f>
        <v>0</v>
      </c>
      <c r="AB33" s="58">
        <f t="array" ref="AB33">IF(E33="nps",ROUND((O33+P33)*0.1,0),0)</f>
        <v>0</v>
      </c>
      <c r="AC33" s="59">
        <f t="array" ref="AC33">IF(E33="nps",ROUND((H33+I33)*0.1,0),0)</f>
        <v>0</v>
      </c>
      <c r="AD33" s="38">
        <f t="array" ref="AD33">AC33-AB33</f>
        <v>0</v>
      </c>
      <c r="AE33" s="58">
        <f t="array" ref="AE33">IF(E33="nps",ROUND((O33+P33)*0.1,0),0)</f>
        <v>0</v>
      </c>
      <c r="AF33" s="59">
        <f t="array" ref="AF33">IF(E33="nps",ROUND((H33+I33)*0.1,0),0)</f>
        <v>0</v>
      </c>
      <c r="AG33" s="38">
        <f t="array" ref="AG33">AF33-AE33</f>
        <v>0</v>
      </c>
      <c r="AH33" s="2">
        <v>0</v>
      </c>
      <c r="AI33" s="2">
        <v>0</v>
      </c>
      <c r="AJ33" s="40">
        <f t="array" ref="AJ33">AI33-AH33</f>
        <v>0</v>
      </c>
      <c r="AK33" s="2">
        <f t="array" ref="AK33">IF(F33="State Service",ROUND(H33/31*5,0),IF(E33="Subordinate",ROUND(H33/31*3,0),H33/31*1))</f>
        <v>0</v>
      </c>
      <c r="AL33" s="2">
        <f t="array" ref="AL33">AK33</f>
        <v>0</v>
      </c>
      <c r="AM33" s="42">
        <f t="array" ref="AM33">AL33-AK33</f>
        <v>0</v>
      </c>
      <c r="AN33" s="31">
        <v>0</v>
      </c>
      <c r="AO33" s="31">
        <v>0</v>
      </c>
      <c r="AP33" s="45">
        <f t="array" ref="AP33">AD33+AG33+AJ33+AM33+AN33</f>
        <v>0</v>
      </c>
      <c r="AQ33" s="48">
        <f t="array" ref="AQ33">AA33-AP33</f>
        <v>0</v>
      </c>
    </row>
    <row r="34" spans="1:43" ht="36.75" customHeight="1">
      <c r="A34" s="10"/>
      <c r="B34" s="64"/>
      <c r="C34" s="64"/>
      <c r="D34" s="64"/>
      <c r="E34" s="64"/>
      <c r="F34" s="64"/>
      <c r="G34" s="65"/>
      <c r="H34" s="24">
        <v>0</v>
      </c>
      <c r="I34" s="1">
        <f t="shared" si="1"/>
        <v>0</v>
      </c>
      <c r="J34" s="1">
        <f t="shared" si="2"/>
        <v>0</v>
      </c>
      <c r="K34" s="1">
        <v>0</v>
      </c>
      <c r="L34" s="1">
        <v>0</v>
      </c>
      <c r="M34" s="70">
        <f t="array" ref="M34">IF(E34="nps",ROUND((H34+I34)*0.1,0),0)</f>
        <v>0</v>
      </c>
      <c r="N34" s="17">
        <f t="array" ref="N34">SUM(H34:M34)</f>
        <v>0</v>
      </c>
      <c r="O34" s="54">
        <f t="shared" si="3"/>
        <v>0</v>
      </c>
      <c r="P34" s="1">
        <f t="shared" si="4"/>
        <v>0</v>
      </c>
      <c r="Q34" s="1">
        <f t="shared" si="5"/>
        <v>0</v>
      </c>
      <c r="R34" s="1">
        <v>0</v>
      </c>
      <c r="S34" s="1">
        <v>0</v>
      </c>
      <c r="T34" s="70">
        <f t="array" ref="T34">IF(E34="nps",ROUND((O34+P34)*0.1,0),0)</f>
        <v>0</v>
      </c>
      <c r="U34" s="17">
        <f t="array" ref="U34">SUM(O34:T34)</f>
        <v>0</v>
      </c>
      <c r="V34" s="54">
        <f t="array" ref="V34">H34-O34</f>
        <v>0</v>
      </c>
      <c r="W34" s="1">
        <f t="array" ref="W34">I34-P34</f>
        <v>0</v>
      </c>
      <c r="X34" s="1">
        <f t="array" ref="X34">J34-Q34</f>
        <v>0</v>
      </c>
      <c r="Y34" s="1">
        <f t="array" ref="Y34">K34-R34</f>
        <v>0</v>
      </c>
      <c r="Z34" s="1">
        <f t="array" ref="Z34">L34-S34</f>
        <v>0</v>
      </c>
      <c r="AA34" s="17">
        <f t="array" ref="AA34">SUM(V34:Z34)</f>
        <v>0</v>
      </c>
      <c r="AB34" s="58">
        <f t="array" ref="AB34">IF(E34="nps",ROUND((O34+P34)*0.1,0),0)</f>
        <v>0</v>
      </c>
      <c r="AC34" s="59">
        <f t="array" ref="AC34">IF(E34="nps",ROUND((H34+I34)*0.1,0),0)</f>
        <v>0</v>
      </c>
      <c r="AD34" s="38">
        <f t="array" ref="AD34">AC34-AB34</f>
        <v>0</v>
      </c>
      <c r="AE34" s="58">
        <f t="array" ref="AE34">IF(E34="nps",ROUND((O34+P34)*0.1,0),0)</f>
        <v>0</v>
      </c>
      <c r="AF34" s="59">
        <f t="array" ref="AF34">IF(E34="nps",ROUND((H34+I34)*0.1,0),0)</f>
        <v>0</v>
      </c>
      <c r="AG34" s="38">
        <f t="array" ref="AG34">AF34-AE34</f>
        <v>0</v>
      </c>
      <c r="AH34" s="2">
        <v>0</v>
      </c>
      <c r="AI34" s="2">
        <v>0</v>
      </c>
      <c r="AJ34" s="40">
        <f t="array" ref="AJ34">AI34-AH34</f>
        <v>0</v>
      </c>
      <c r="AK34" s="2">
        <f t="array" ref="AK34">IF(F34="State Service",ROUND(H34/31*5,0),IF(E34="Subordinate",ROUND(H34/31*3,0),H34/31*1))</f>
        <v>0</v>
      </c>
      <c r="AL34" s="2">
        <f t="array" ref="AL34">AK34</f>
        <v>0</v>
      </c>
      <c r="AM34" s="42">
        <f t="array" ref="AM34">AL34-AK34</f>
        <v>0</v>
      </c>
      <c r="AN34" s="31">
        <v>0</v>
      </c>
      <c r="AO34" s="31">
        <v>0</v>
      </c>
      <c r="AP34" s="45">
        <f t="array" ref="AP34">AD34+AG34+AJ34+AM34+AN34</f>
        <v>0</v>
      </c>
      <c r="AQ34" s="48">
        <f t="array" ref="AQ34">AA34-AP34</f>
        <v>0</v>
      </c>
    </row>
    <row r="35" spans="1:43" ht="36.75" customHeight="1">
      <c r="A35" s="10"/>
      <c r="B35" s="64"/>
      <c r="C35" s="64"/>
      <c r="D35" s="64"/>
      <c r="E35" s="64"/>
      <c r="F35" s="64"/>
      <c r="G35" s="65"/>
      <c r="H35" s="24">
        <v>0</v>
      </c>
      <c r="I35" s="1">
        <f t="shared" si="1"/>
        <v>0</v>
      </c>
      <c r="J35" s="1">
        <f t="shared" si="2"/>
        <v>0</v>
      </c>
      <c r="K35" s="1">
        <v>0</v>
      </c>
      <c r="L35" s="1">
        <v>0</v>
      </c>
      <c r="M35" s="70">
        <f t="array" ref="M35">IF(E35="nps",ROUND((H35+I35)*0.1,0),0)</f>
        <v>0</v>
      </c>
      <c r="N35" s="17">
        <f t="array" ref="N35">SUM(H35:M35)</f>
        <v>0</v>
      </c>
      <c r="O35" s="54">
        <f t="shared" si="3"/>
        <v>0</v>
      </c>
      <c r="P35" s="1">
        <f t="shared" si="4"/>
        <v>0</v>
      </c>
      <c r="Q35" s="1">
        <f t="shared" si="5"/>
        <v>0</v>
      </c>
      <c r="R35" s="1">
        <v>0</v>
      </c>
      <c r="S35" s="1">
        <v>0</v>
      </c>
      <c r="T35" s="70">
        <f t="array" ref="T35">IF(E35="nps",ROUND((O35+P35)*0.1,0),0)</f>
        <v>0</v>
      </c>
      <c r="U35" s="17">
        <f t="array" ref="U35">SUM(O35:T35)</f>
        <v>0</v>
      </c>
      <c r="V35" s="54">
        <f t="array" ref="V35">H35-O35</f>
        <v>0</v>
      </c>
      <c r="W35" s="1">
        <f t="array" ref="W35">I35-P35</f>
        <v>0</v>
      </c>
      <c r="X35" s="1">
        <f t="array" ref="X35">J35-Q35</f>
        <v>0</v>
      </c>
      <c r="Y35" s="1">
        <f t="array" ref="Y35">K35-R35</f>
        <v>0</v>
      </c>
      <c r="Z35" s="1">
        <f t="array" ref="Z35">L35-S35</f>
        <v>0</v>
      </c>
      <c r="AA35" s="17">
        <f t="array" ref="AA35">SUM(V35:Z35)</f>
        <v>0</v>
      </c>
      <c r="AB35" s="58">
        <f t="array" ref="AB35">IF(E35="nps",ROUND((O35+P35)*0.1,0),0)</f>
        <v>0</v>
      </c>
      <c r="AC35" s="59">
        <f t="array" ref="AC35">IF(E35="nps",ROUND((H35+I35)*0.1,0),0)</f>
        <v>0</v>
      </c>
      <c r="AD35" s="38">
        <f t="array" ref="AD35">AC35-AB35</f>
        <v>0</v>
      </c>
      <c r="AE35" s="58">
        <f t="array" ref="AE35">IF(E35="nps",ROUND((O35+P35)*0.1,0),0)</f>
        <v>0</v>
      </c>
      <c r="AF35" s="59">
        <f t="array" ref="AF35">IF(E35="nps",ROUND((H35+I35)*0.1,0),0)</f>
        <v>0</v>
      </c>
      <c r="AG35" s="38">
        <f t="array" ref="AG35">AF35-AE35</f>
        <v>0</v>
      </c>
      <c r="AH35" s="2">
        <v>0</v>
      </c>
      <c r="AI35" s="2">
        <v>0</v>
      </c>
      <c r="AJ35" s="40">
        <f t="array" ref="AJ35">AI35-AH35</f>
        <v>0</v>
      </c>
      <c r="AK35" s="2">
        <f t="array" ref="AK35">IF(F35="State Service",ROUND(H35/31*5,0),IF(E35="Subordinate",ROUND(H35/31*3,0),H35/31*1))</f>
        <v>0</v>
      </c>
      <c r="AL35" s="2">
        <f t="array" ref="AL35">AK35</f>
        <v>0</v>
      </c>
      <c r="AM35" s="42">
        <f t="array" ref="AM35">AL35-AK35</f>
        <v>0</v>
      </c>
      <c r="AN35" s="31">
        <v>0</v>
      </c>
      <c r="AO35" s="31">
        <v>0</v>
      </c>
      <c r="AP35" s="45">
        <f t="array" ref="AP35">AD35+AG35+AJ35+AM35+AN35</f>
        <v>0</v>
      </c>
      <c r="AQ35" s="48">
        <f t="array" ref="AQ35">AA35-AP35</f>
        <v>0</v>
      </c>
    </row>
    <row r="36" spans="1:43" ht="36.75" customHeight="1">
      <c r="A36" s="10"/>
      <c r="B36" s="64"/>
      <c r="C36" s="64"/>
      <c r="D36" s="64"/>
      <c r="E36" s="64"/>
      <c r="F36" s="64"/>
      <c r="G36" s="65"/>
      <c r="H36" s="24">
        <v>0</v>
      </c>
      <c r="I36" s="1">
        <f t="shared" si="1"/>
        <v>0</v>
      </c>
      <c r="J36" s="1">
        <f t="shared" si="2"/>
        <v>0</v>
      </c>
      <c r="K36" s="1">
        <v>0</v>
      </c>
      <c r="L36" s="1">
        <v>0</v>
      </c>
      <c r="M36" s="70">
        <f t="array" ref="M36">IF(E36="nps",ROUND((H36+I36)*0.1,0),0)</f>
        <v>0</v>
      </c>
      <c r="N36" s="17">
        <f t="array" ref="N36">SUM(H36:M36)</f>
        <v>0</v>
      </c>
      <c r="O36" s="54">
        <f t="shared" si="3"/>
        <v>0</v>
      </c>
      <c r="P36" s="1">
        <f t="shared" si="4"/>
        <v>0</v>
      </c>
      <c r="Q36" s="1">
        <f t="shared" si="5"/>
        <v>0</v>
      </c>
      <c r="R36" s="1">
        <v>0</v>
      </c>
      <c r="S36" s="1">
        <v>0</v>
      </c>
      <c r="T36" s="70">
        <f t="array" ref="T36">IF(E36="nps",ROUND((O36+P36)*0.1,0),0)</f>
        <v>0</v>
      </c>
      <c r="U36" s="17">
        <f t="array" ref="U36">SUM(O36:T36)</f>
        <v>0</v>
      </c>
      <c r="V36" s="54">
        <f t="array" ref="V36">H36-O36</f>
        <v>0</v>
      </c>
      <c r="W36" s="1">
        <f t="array" ref="W36">I36-P36</f>
        <v>0</v>
      </c>
      <c r="X36" s="1">
        <f t="array" ref="X36">J36-Q36</f>
        <v>0</v>
      </c>
      <c r="Y36" s="1">
        <f t="array" ref="Y36">K36-R36</f>
        <v>0</v>
      </c>
      <c r="Z36" s="1">
        <f t="array" ref="Z36">L36-S36</f>
        <v>0</v>
      </c>
      <c r="AA36" s="17">
        <f t="array" ref="AA36">SUM(V36:Z36)</f>
        <v>0</v>
      </c>
      <c r="AB36" s="58">
        <f t="array" ref="AB36">IF(E36="nps",ROUND((O36+P36)*0.1,0),0)</f>
        <v>0</v>
      </c>
      <c r="AC36" s="59">
        <f t="array" ref="AC36">IF(E36="nps",ROUND((H36+I36)*0.1,0),0)</f>
        <v>0</v>
      </c>
      <c r="AD36" s="38">
        <f t="array" ref="AD36">AC36-AB36</f>
        <v>0</v>
      </c>
      <c r="AE36" s="58">
        <f t="array" ref="AE36">IF(E36="nps",ROUND((O36+P36)*0.1,0),0)</f>
        <v>0</v>
      </c>
      <c r="AF36" s="59">
        <f t="array" ref="AF36">IF(E36="nps",ROUND((H36+I36)*0.1,0),0)</f>
        <v>0</v>
      </c>
      <c r="AG36" s="38">
        <f t="array" ref="AG36">AF36-AE36</f>
        <v>0</v>
      </c>
      <c r="AH36" s="2">
        <v>0</v>
      </c>
      <c r="AI36" s="2">
        <v>0</v>
      </c>
      <c r="AJ36" s="40">
        <f t="array" ref="AJ36">AI36-AH36</f>
        <v>0</v>
      </c>
      <c r="AK36" s="2">
        <f t="array" ref="AK36">IF(F36="State Service",ROUND(H36/31*5,0),IF(E36="Subordinate",ROUND(H36/31*3,0),H36/31*1))</f>
        <v>0</v>
      </c>
      <c r="AL36" s="2">
        <f t="array" ref="AL36">AK36</f>
        <v>0</v>
      </c>
      <c r="AM36" s="42">
        <f t="array" ref="AM36">AL36-AK36</f>
        <v>0</v>
      </c>
      <c r="AN36" s="31">
        <v>0</v>
      </c>
      <c r="AO36" s="31">
        <v>0</v>
      </c>
      <c r="AP36" s="45">
        <f t="array" ref="AP36">AD36+AG36+AJ36+AM36+AN36</f>
        <v>0</v>
      </c>
      <c r="AQ36" s="48">
        <f t="array" ref="AQ36">AA36-AP36</f>
        <v>0</v>
      </c>
    </row>
    <row r="37" spans="1:43" ht="36.75" customHeight="1">
      <c r="A37" s="10"/>
      <c r="B37" s="64"/>
      <c r="C37" s="64"/>
      <c r="D37" s="64"/>
      <c r="E37" s="64"/>
      <c r="F37" s="64"/>
      <c r="G37" s="65"/>
      <c r="H37" s="24">
        <v>0</v>
      </c>
      <c r="I37" s="1">
        <f t="shared" si="1"/>
        <v>0</v>
      </c>
      <c r="J37" s="1">
        <f t="shared" si="2"/>
        <v>0</v>
      </c>
      <c r="K37" s="1">
        <v>0</v>
      </c>
      <c r="L37" s="1">
        <v>0</v>
      </c>
      <c r="M37" s="70">
        <f t="array" ref="M37">IF(E37="nps",ROUND((H37+I37)*0.1,0),0)</f>
        <v>0</v>
      </c>
      <c r="N37" s="17">
        <f t="array" ref="N37">SUM(H37:M37)</f>
        <v>0</v>
      </c>
      <c r="O37" s="54">
        <f t="shared" si="3"/>
        <v>0</v>
      </c>
      <c r="P37" s="1">
        <f t="shared" si="4"/>
        <v>0</v>
      </c>
      <c r="Q37" s="1">
        <f t="shared" si="5"/>
        <v>0</v>
      </c>
      <c r="R37" s="1">
        <v>0</v>
      </c>
      <c r="S37" s="1">
        <v>0</v>
      </c>
      <c r="T37" s="70">
        <f t="array" ref="T37">IF(E37="nps",ROUND((O37+P37)*0.1,0),0)</f>
        <v>0</v>
      </c>
      <c r="U37" s="17">
        <f t="array" ref="U37">SUM(O37:T37)</f>
        <v>0</v>
      </c>
      <c r="V37" s="54">
        <f t="array" ref="V37">H37-O37</f>
        <v>0</v>
      </c>
      <c r="W37" s="1">
        <f t="array" ref="W37">I37-P37</f>
        <v>0</v>
      </c>
      <c r="X37" s="1">
        <f t="array" ref="X37">J37-Q37</f>
        <v>0</v>
      </c>
      <c r="Y37" s="1">
        <f t="array" ref="Y37">K37-R37</f>
        <v>0</v>
      </c>
      <c r="Z37" s="1">
        <f t="array" ref="Z37">L37-S37</f>
        <v>0</v>
      </c>
      <c r="AA37" s="17">
        <f t="array" ref="AA37">SUM(V37:Z37)</f>
        <v>0</v>
      </c>
      <c r="AB37" s="58">
        <f t="array" ref="AB37">IF(E37="nps",ROUND((O37+P37)*0.1,0),0)</f>
        <v>0</v>
      </c>
      <c r="AC37" s="59">
        <f t="array" ref="AC37">IF(E37="nps",ROUND((H37+I37)*0.1,0),0)</f>
        <v>0</v>
      </c>
      <c r="AD37" s="38">
        <f t="array" ref="AD37">AC37-AB37</f>
        <v>0</v>
      </c>
      <c r="AE37" s="58">
        <f t="array" ref="AE37">IF(E37="nps",ROUND((O37+P37)*0.1,0),0)</f>
        <v>0</v>
      </c>
      <c r="AF37" s="59">
        <f t="array" ref="AF37">IF(E37="nps",ROUND((H37+I37)*0.1,0),0)</f>
        <v>0</v>
      </c>
      <c r="AG37" s="38">
        <f t="array" ref="AG37">AF37-AE37</f>
        <v>0</v>
      </c>
      <c r="AH37" s="2">
        <v>0</v>
      </c>
      <c r="AI37" s="2">
        <v>0</v>
      </c>
      <c r="AJ37" s="40">
        <f t="array" ref="AJ37">AI37-AH37</f>
        <v>0</v>
      </c>
      <c r="AK37" s="2">
        <f t="array" ref="AK37">IF(F37="State Service",ROUND(H37/31*5,0),IF(E37="Subordinate",ROUND(H37/31*3,0),H37/31*1))</f>
        <v>0</v>
      </c>
      <c r="AL37" s="2">
        <f t="array" ref="AL37">AK37</f>
        <v>0</v>
      </c>
      <c r="AM37" s="42">
        <f t="array" ref="AM37">AL37-AK37</f>
        <v>0</v>
      </c>
      <c r="AN37" s="31">
        <v>0</v>
      </c>
      <c r="AO37" s="31">
        <v>0</v>
      </c>
      <c r="AP37" s="45">
        <f t="array" ref="AP37">AD37+AG37+AJ37+AM37+AN37</f>
        <v>0</v>
      </c>
      <c r="AQ37" s="48">
        <f t="array" ref="AQ37">AA37-AP37</f>
        <v>0</v>
      </c>
    </row>
    <row r="38" spans="1:43" ht="36.75" customHeight="1">
      <c r="A38" s="10"/>
      <c r="B38" s="64"/>
      <c r="C38" s="64"/>
      <c r="D38" s="64"/>
      <c r="E38" s="64"/>
      <c r="F38" s="64"/>
      <c r="G38" s="65"/>
      <c r="H38" s="24">
        <v>0</v>
      </c>
      <c r="I38" s="1">
        <f t="shared" si="1"/>
        <v>0</v>
      </c>
      <c r="J38" s="1">
        <f t="shared" si="2"/>
        <v>0</v>
      </c>
      <c r="K38" s="1">
        <v>0</v>
      </c>
      <c r="L38" s="1">
        <v>0</v>
      </c>
      <c r="M38" s="70">
        <f t="array" ref="M38">IF(E38="nps",ROUND((H38+I38)*0.1,0),0)</f>
        <v>0</v>
      </c>
      <c r="N38" s="17">
        <f t="array" ref="N38">SUM(H38:M38)</f>
        <v>0</v>
      </c>
      <c r="O38" s="54">
        <f t="shared" si="3"/>
        <v>0</v>
      </c>
      <c r="P38" s="1">
        <f t="shared" si="4"/>
        <v>0</v>
      </c>
      <c r="Q38" s="1">
        <f t="shared" si="5"/>
        <v>0</v>
      </c>
      <c r="R38" s="1">
        <v>0</v>
      </c>
      <c r="S38" s="1">
        <v>0</v>
      </c>
      <c r="T38" s="70">
        <f t="array" ref="T38">IF(E38="nps",ROUND((O38+P38)*0.1,0),0)</f>
        <v>0</v>
      </c>
      <c r="U38" s="17">
        <f t="array" ref="U38">SUM(O38:T38)</f>
        <v>0</v>
      </c>
      <c r="V38" s="54">
        <f t="array" ref="V38">H38-O38</f>
        <v>0</v>
      </c>
      <c r="W38" s="1">
        <f t="array" ref="W38">I38-P38</f>
        <v>0</v>
      </c>
      <c r="X38" s="1">
        <f t="array" ref="X38">J38-Q38</f>
        <v>0</v>
      </c>
      <c r="Y38" s="1">
        <f t="array" ref="Y38">K38-R38</f>
        <v>0</v>
      </c>
      <c r="Z38" s="1">
        <f t="array" ref="Z38">L38-S38</f>
        <v>0</v>
      </c>
      <c r="AA38" s="17">
        <f t="array" ref="AA38">SUM(V38:Z38)</f>
        <v>0</v>
      </c>
      <c r="AB38" s="58">
        <f t="array" ref="AB38">IF(E38="nps",ROUND((O38+P38)*0.1,0),0)</f>
        <v>0</v>
      </c>
      <c r="AC38" s="59">
        <f t="array" ref="AC38">IF(E38="nps",ROUND((H38+I38)*0.1,0),0)</f>
        <v>0</v>
      </c>
      <c r="AD38" s="38">
        <f t="array" ref="AD38">AC38-AB38</f>
        <v>0</v>
      </c>
      <c r="AE38" s="58">
        <f t="array" ref="AE38">IF(E38="nps",ROUND((O38+P38)*0.1,0),0)</f>
        <v>0</v>
      </c>
      <c r="AF38" s="59">
        <f t="array" ref="AF38">IF(E38="nps",ROUND((H38+I38)*0.1,0),0)</f>
        <v>0</v>
      </c>
      <c r="AG38" s="38">
        <f t="array" ref="AG38">AF38-AE38</f>
        <v>0</v>
      </c>
      <c r="AH38" s="2">
        <v>0</v>
      </c>
      <c r="AI38" s="2">
        <v>0</v>
      </c>
      <c r="AJ38" s="40">
        <f t="array" ref="AJ38">AI38-AH38</f>
        <v>0</v>
      </c>
      <c r="AK38" s="2">
        <f t="array" ref="AK38">IF(F38="State Service",ROUND(H38/31*5,0),IF(E38="Subordinate",ROUND(H38/31*3,0),H38/31*1))</f>
        <v>0</v>
      </c>
      <c r="AL38" s="2">
        <f t="array" ref="AL38">AK38</f>
        <v>0</v>
      </c>
      <c r="AM38" s="42">
        <f t="array" ref="AM38">AL38-AK38</f>
        <v>0</v>
      </c>
      <c r="AN38" s="31">
        <v>0</v>
      </c>
      <c r="AO38" s="31">
        <v>0</v>
      </c>
      <c r="AP38" s="45">
        <f t="array" ref="AP38">AD38+AG38+AJ38+AM38+AN38</f>
        <v>0</v>
      </c>
      <c r="AQ38" s="48">
        <f t="array" ref="AQ38">AA38-AP38</f>
        <v>0</v>
      </c>
    </row>
    <row r="39" spans="1:43" ht="36.75" customHeight="1">
      <c r="A39" s="10"/>
      <c r="B39" s="64"/>
      <c r="C39" s="64"/>
      <c r="D39" s="64"/>
      <c r="E39" s="64"/>
      <c r="F39" s="64"/>
      <c r="G39" s="65"/>
      <c r="H39" s="24">
        <v>0</v>
      </c>
      <c r="I39" s="1">
        <f t="shared" si="1"/>
        <v>0</v>
      </c>
      <c r="J39" s="1">
        <f t="shared" si="2"/>
        <v>0</v>
      </c>
      <c r="K39" s="1">
        <v>0</v>
      </c>
      <c r="L39" s="1">
        <v>0</v>
      </c>
      <c r="M39" s="70">
        <f t="array" ref="M39">IF(E39="nps",ROUND((H39+I39)*0.1,0),0)</f>
        <v>0</v>
      </c>
      <c r="N39" s="17">
        <f t="array" ref="N39">SUM(H39:M39)</f>
        <v>0</v>
      </c>
      <c r="O39" s="54">
        <f t="shared" si="3"/>
        <v>0</v>
      </c>
      <c r="P39" s="1">
        <f t="shared" si="4"/>
        <v>0</v>
      </c>
      <c r="Q39" s="1">
        <f t="shared" si="5"/>
        <v>0</v>
      </c>
      <c r="R39" s="1">
        <v>0</v>
      </c>
      <c r="S39" s="1">
        <v>0</v>
      </c>
      <c r="T39" s="70">
        <f t="array" ref="T39">IF(E39="nps",ROUND((O39+P39)*0.1,0),0)</f>
        <v>0</v>
      </c>
      <c r="U39" s="17">
        <f t="array" ref="U39">SUM(O39:T39)</f>
        <v>0</v>
      </c>
      <c r="V39" s="54">
        <f t="array" ref="V39">H39-O39</f>
        <v>0</v>
      </c>
      <c r="W39" s="1">
        <f t="array" ref="W39">I39-P39</f>
        <v>0</v>
      </c>
      <c r="X39" s="1">
        <f t="array" ref="X39">J39-Q39</f>
        <v>0</v>
      </c>
      <c r="Y39" s="1">
        <f t="array" ref="Y39">K39-R39</f>
        <v>0</v>
      </c>
      <c r="Z39" s="1">
        <f t="array" ref="Z39">L39-S39</f>
        <v>0</v>
      </c>
      <c r="AA39" s="17">
        <f t="array" ref="AA39">SUM(V39:Z39)</f>
        <v>0</v>
      </c>
      <c r="AB39" s="58">
        <f t="array" ref="AB39">IF(E39="nps",ROUND((O39+P39)*0.1,0),0)</f>
        <v>0</v>
      </c>
      <c r="AC39" s="59">
        <f t="array" ref="AC39">IF(E39="nps",ROUND((H39+I39)*0.1,0),0)</f>
        <v>0</v>
      </c>
      <c r="AD39" s="38">
        <f t="array" ref="AD39">AC39-AB39</f>
        <v>0</v>
      </c>
      <c r="AE39" s="58">
        <f t="array" ref="AE39">IF(E39="nps",ROUND((O39+P39)*0.1,0),0)</f>
        <v>0</v>
      </c>
      <c r="AF39" s="59">
        <f t="array" ref="AF39">IF(E39="nps",ROUND((H39+I39)*0.1,0),0)</f>
        <v>0</v>
      </c>
      <c r="AG39" s="38">
        <f t="array" ref="AG39">AF39-AE39</f>
        <v>0</v>
      </c>
      <c r="AH39" s="2">
        <v>0</v>
      </c>
      <c r="AI39" s="2">
        <v>0</v>
      </c>
      <c r="AJ39" s="40">
        <f t="array" ref="AJ39">AI39-AH39</f>
        <v>0</v>
      </c>
      <c r="AK39" s="2">
        <f t="array" ref="AK39">IF(F39="State Service",ROUND(H39/31*5,0),IF(E39="Subordinate",ROUND(H39/31*3,0),H39/31*1))</f>
        <v>0</v>
      </c>
      <c r="AL39" s="2">
        <f t="array" ref="AL39">AK39</f>
        <v>0</v>
      </c>
      <c r="AM39" s="42">
        <f t="array" ref="AM39">AL39-AK39</f>
        <v>0</v>
      </c>
      <c r="AN39" s="31">
        <v>0</v>
      </c>
      <c r="AO39" s="31">
        <v>0</v>
      </c>
      <c r="AP39" s="45">
        <f t="array" ref="AP39">AD39+AG39+AJ39+AM39+AN39</f>
        <v>0</v>
      </c>
      <c r="AQ39" s="48">
        <f t="array" ref="AQ39">AA39-AP39</f>
        <v>0</v>
      </c>
    </row>
    <row r="40" spans="1:43" ht="36.75" customHeight="1">
      <c r="A40" s="10"/>
      <c r="B40" s="64"/>
      <c r="C40" s="64"/>
      <c r="D40" s="64"/>
      <c r="E40" s="64"/>
      <c r="F40" s="64"/>
      <c r="G40" s="65"/>
      <c r="H40" s="24">
        <v>0</v>
      </c>
      <c r="I40" s="1">
        <f t="shared" si="1"/>
        <v>0</v>
      </c>
      <c r="J40" s="1">
        <f t="shared" si="2"/>
        <v>0</v>
      </c>
      <c r="K40" s="1">
        <v>0</v>
      </c>
      <c r="L40" s="1">
        <v>0</v>
      </c>
      <c r="M40" s="70">
        <f t="array" ref="M40">IF(E40="nps",ROUND((H40+I40)*0.1,0),0)</f>
        <v>0</v>
      </c>
      <c r="N40" s="17">
        <f t="array" ref="N40">SUM(H40:M40)</f>
        <v>0</v>
      </c>
      <c r="O40" s="54">
        <f t="shared" si="3"/>
        <v>0</v>
      </c>
      <c r="P40" s="1">
        <f t="shared" si="4"/>
        <v>0</v>
      </c>
      <c r="Q40" s="1">
        <f t="shared" si="5"/>
        <v>0</v>
      </c>
      <c r="R40" s="1">
        <v>0</v>
      </c>
      <c r="S40" s="1">
        <v>0</v>
      </c>
      <c r="T40" s="70">
        <f t="array" ref="T40">IF(E40="nps",ROUND((O40+P40)*0.1,0),0)</f>
        <v>0</v>
      </c>
      <c r="U40" s="17">
        <f t="array" ref="U40">SUM(O40:T40)</f>
        <v>0</v>
      </c>
      <c r="V40" s="54">
        <f t="array" ref="V40">H40-O40</f>
        <v>0</v>
      </c>
      <c r="W40" s="1">
        <f t="array" ref="W40">I40-P40</f>
        <v>0</v>
      </c>
      <c r="X40" s="1">
        <f t="array" ref="X40">J40-Q40</f>
        <v>0</v>
      </c>
      <c r="Y40" s="1">
        <f t="array" ref="Y40">K40-R40</f>
        <v>0</v>
      </c>
      <c r="Z40" s="1">
        <f t="array" ref="Z40">L40-S40</f>
        <v>0</v>
      </c>
      <c r="AA40" s="17">
        <f t="array" ref="AA40">SUM(V40:Z40)</f>
        <v>0</v>
      </c>
      <c r="AB40" s="58">
        <f t="array" ref="AB40">IF(E40="nps",ROUND((O40+P40)*0.1,0),0)</f>
        <v>0</v>
      </c>
      <c r="AC40" s="59">
        <f t="array" ref="AC40">IF(E40="nps",ROUND((H40+I40)*0.1,0),0)</f>
        <v>0</v>
      </c>
      <c r="AD40" s="38">
        <f t="array" ref="AD40">AC40-AB40</f>
        <v>0</v>
      </c>
      <c r="AE40" s="58">
        <f t="array" ref="AE40">IF(E40="nps",ROUND((O40+P40)*0.1,0),0)</f>
        <v>0</v>
      </c>
      <c r="AF40" s="59">
        <f t="array" ref="AF40">IF(E40="nps",ROUND((H40+I40)*0.1,0),0)</f>
        <v>0</v>
      </c>
      <c r="AG40" s="38">
        <f t="array" ref="AG40">AF40-AE40</f>
        <v>0</v>
      </c>
      <c r="AH40" s="2">
        <v>0</v>
      </c>
      <c r="AI40" s="2">
        <v>0</v>
      </c>
      <c r="AJ40" s="40">
        <f t="array" ref="AJ40">AI40-AH40</f>
        <v>0</v>
      </c>
      <c r="AK40" s="2">
        <f t="array" ref="AK40">IF(F40="State Service",ROUND(H40/31*5,0),IF(E40="Subordinate",ROUND(H40/31*3,0),H40/31*1))</f>
        <v>0</v>
      </c>
      <c r="AL40" s="2">
        <f t="array" ref="AL40">AK40</f>
        <v>0</v>
      </c>
      <c r="AM40" s="42">
        <f t="array" ref="AM40">AL40-AK40</f>
        <v>0</v>
      </c>
      <c r="AN40" s="31">
        <v>0</v>
      </c>
      <c r="AO40" s="31">
        <v>0</v>
      </c>
      <c r="AP40" s="45">
        <f t="array" ref="AP40">AD40+AG40+AJ40+AM40+AN40</f>
        <v>0</v>
      </c>
      <c r="AQ40" s="48">
        <f t="array" ref="AQ40">AA40-AP40</f>
        <v>0</v>
      </c>
    </row>
    <row r="41" spans="1:43" ht="36.75" customHeight="1">
      <c r="A41" s="10"/>
      <c r="B41" s="64"/>
      <c r="C41" s="64"/>
      <c r="D41" s="64"/>
      <c r="E41" s="64"/>
      <c r="F41" s="64"/>
      <c r="G41" s="65"/>
      <c r="H41" s="24">
        <v>0</v>
      </c>
      <c r="I41" s="1">
        <f t="shared" si="1"/>
        <v>0</v>
      </c>
      <c r="J41" s="1">
        <f t="shared" si="2"/>
        <v>0</v>
      </c>
      <c r="K41" s="1">
        <v>0</v>
      </c>
      <c r="L41" s="1">
        <v>0</v>
      </c>
      <c r="M41" s="70">
        <f t="array" ref="M41">IF(E41="nps",ROUND((H41+I41)*0.1,0),0)</f>
        <v>0</v>
      </c>
      <c r="N41" s="17">
        <f t="array" ref="N41">SUM(H41:M41)</f>
        <v>0</v>
      </c>
      <c r="O41" s="54">
        <f t="shared" si="3"/>
        <v>0</v>
      </c>
      <c r="P41" s="1">
        <f t="shared" si="4"/>
        <v>0</v>
      </c>
      <c r="Q41" s="1">
        <f t="shared" si="5"/>
        <v>0</v>
      </c>
      <c r="R41" s="1">
        <v>0</v>
      </c>
      <c r="S41" s="1">
        <v>0</v>
      </c>
      <c r="T41" s="70">
        <f t="array" ref="T41">IF(E41="nps",ROUND((O41+P41)*0.1,0),0)</f>
        <v>0</v>
      </c>
      <c r="U41" s="17">
        <f t="array" ref="U41">SUM(O41:T41)</f>
        <v>0</v>
      </c>
      <c r="V41" s="54">
        <f t="array" ref="V41">H41-O41</f>
        <v>0</v>
      </c>
      <c r="W41" s="1">
        <f t="array" ref="W41">I41-P41</f>
        <v>0</v>
      </c>
      <c r="X41" s="1">
        <f t="array" ref="X41">J41-Q41</f>
        <v>0</v>
      </c>
      <c r="Y41" s="1">
        <f t="array" ref="Y41">K41-R41</f>
        <v>0</v>
      </c>
      <c r="Z41" s="1">
        <f t="array" ref="Z41">L41-S41</f>
        <v>0</v>
      </c>
      <c r="AA41" s="17">
        <f t="array" ref="AA41">SUM(V41:Z41)</f>
        <v>0</v>
      </c>
      <c r="AB41" s="58">
        <f t="array" ref="AB41">IF(E41="nps",ROUND((O41+P41)*0.1,0),0)</f>
        <v>0</v>
      </c>
      <c r="AC41" s="59">
        <f t="array" ref="AC41">IF(E41="nps",ROUND((H41+I41)*0.1,0),0)</f>
        <v>0</v>
      </c>
      <c r="AD41" s="38">
        <f t="array" ref="AD41">AC41-AB41</f>
        <v>0</v>
      </c>
      <c r="AE41" s="58">
        <f t="array" ref="AE41">IF(E41="nps",ROUND((O41+P41)*0.1,0),0)</f>
        <v>0</v>
      </c>
      <c r="AF41" s="59">
        <f t="array" ref="AF41">IF(E41="nps",ROUND((H41+I41)*0.1,0),0)</f>
        <v>0</v>
      </c>
      <c r="AG41" s="38">
        <f t="array" ref="AG41">AF41-AE41</f>
        <v>0</v>
      </c>
      <c r="AH41" s="2">
        <v>0</v>
      </c>
      <c r="AI41" s="2">
        <v>0</v>
      </c>
      <c r="AJ41" s="40">
        <f t="array" ref="AJ41">AI41-AH41</f>
        <v>0</v>
      </c>
      <c r="AK41" s="2">
        <f t="array" ref="AK41">IF(F41="State Service",ROUND(H41/31*5,0),IF(E41="Subordinate",ROUND(H41/31*3,0),H41/31*1))</f>
        <v>0</v>
      </c>
      <c r="AL41" s="2">
        <f t="array" ref="AL41">AK41</f>
        <v>0</v>
      </c>
      <c r="AM41" s="42">
        <f t="array" ref="AM41">AL41-AK41</f>
        <v>0</v>
      </c>
      <c r="AN41" s="31">
        <v>0</v>
      </c>
      <c r="AO41" s="31">
        <v>0</v>
      </c>
      <c r="AP41" s="45">
        <f t="array" ref="AP41">AD41+AG41+AJ41+AM41+AN41</f>
        <v>0</v>
      </c>
      <c r="AQ41" s="48">
        <f t="array" ref="AQ41">AA41-AP41</f>
        <v>0</v>
      </c>
    </row>
    <row r="42" spans="1:43" ht="36.75" customHeight="1">
      <c r="A42" s="10"/>
      <c r="B42" s="64"/>
      <c r="C42" s="64"/>
      <c r="D42" s="64"/>
      <c r="E42" s="64"/>
      <c r="F42" s="64"/>
      <c r="G42" s="65"/>
      <c r="H42" s="24">
        <v>0</v>
      </c>
      <c r="I42" s="1">
        <f t="shared" si="1"/>
        <v>0</v>
      </c>
      <c r="J42" s="1">
        <f t="shared" si="2"/>
        <v>0</v>
      </c>
      <c r="K42" s="1">
        <v>0</v>
      </c>
      <c r="L42" s="1">
        <v>0</v>
      </c>
      <c r="M42" s="70">
        <f t="array" ref="M42">IF(E42="nps",ROUND((H42+I42)*0.1,0),0)</f>
        <v>0</v>
      </c>
      <c r="N42" s="17">
        <f t="array" ref="N42">SUM(H42:M42)</f>
        <v>0</v>
      </c>
      <c r="O42" s="54">
        <f t="shared" si="3"/>
        <v>0</v>
      </c>
      <c r="P42" s="1">
        <f t="shared" si="4"/>
        <v>0</v>
      </c>
      <c r="Q42" s="1">
        <f t="shared" si="5"/>
        <v>0</v>
      </c>
      <c r="R42" s="1">
        <v>0</v>
      </c>
      <c r="S42" s="1">
        <v>0</v>
      </c>
      <c r="T42" s="70">
        <f t="array" ref="T42">IF(E42="nps",ROUND((O42+P42)*0.1,0),0)</f>
        <v>0</v>
      </c>
      <c r="U42" s="17">
        <f t="array" ref="U42">SUM(O42:T42)</f>
        <v>0</v>
      </c>
      <c r="V42" s="54">
        <f t="array" ref="V42">H42-O42</f>
        <v>0</v>
      </c>
      <c r="W42" s="1">
        <f t="array" ref="W42">I42-P42</f>
        <v>0</v>
      </c>
      <c r="X42" s="1">
        <f t="array" ref="X42">J42-Q42</f>
        <v>0</v>
      </c>
      <c r="Y42" s="1">
        <f t="array" ref="Y42">K42-R42</f>
        <v>0</v>
      </c>
      <c r="Z42" s="1">
        <f t="array" ref="Z42">L42-S42</f>
        <v>0</v>
      </c>
      <c r="AA42" s="17">
        <f t="array" ref="AA42">SUM(V42:Z42)</f>
        <v>0</v>
      </c>
      <c r="AB42" s="58">
        <f t="array" ref="AB42">IF(E42="nps",ROUND((O42+P42)*0.1,0),0)</f>
        <v>0</v>
      </c>
      <c r="AC42" s="59">
        <f t="array" ref="AC42">IF(E42="nps",ROUND((H42+I42)*0.1,0),0)</f>
        <v>0</v>
      </c>
      <c r="AD42" s="38">
        <f t="array" ref="AD42">AC42-AB42</f>
        <v>0</v>
      </c>
      <c r="AE42" s="58">
        <f t="array" ref="AE42">IF(E42="nps",ROUND((O42+P42)*0.1,0),0)</f>
        <v>0</v>
      </c>
      <c r="AF42" s="59">
        <f t="array" ref="AF42">IF(E42="nps",ROUND((H42+I42)*0.1,0),0)</f>
        <v>0</v>
      </c>
      <c r="AG42" s="38">
        <f t="array" ref="AG42">AF42-AE42</f>
        <v>0</v>
      </c>
      <c r="AH42" s="2">
        <v>0</v>
      </c>
      <c r="AI42" s="2">
        <v>0</v>
      </c>
      <c r="AJ42" s="40">
        <f t="array" ref="AJ42">AI42-AH42</f>
        <v>0</v>
      </c>
      <c r="AK42" s="2">
        <f t="array" ref="AK42">IF(F42="State Service",ROUND(H42/31*5,0),IF(E42="Subordinate",ROUND(H42/31*3,0),H42/31*1))</f>
        <v>0</v>
      </c>
      <c r="AL42" s="2">
        <f t="array" ref="AL42">AK42</f>
        <v>0</v>
      </c>
      <c r="AM42" s="42">
        <f t="array" ref="AM42">AL42-AK42</f>
        <v>0</v>
      </c>
      <c r="AN42" s="31">
        <v>0</v>
      </c>
      <c r="AO42" s="31">
        <v>0</v>
      </c>
      <c r="AP42" s="45">
        <f t="array" ref="AP42">AD42+AG42+AJ42+AM42+AN42</f>
        <v>0</v>
      </c>
      <c r="AQ42" s="48">
        <f t="array" ref="AQ42">AA42-AP42</f>
        <v>0</v>
      </c>
    </row>
    <row r="43" spans="1:43" ht="36.75" customHeight="1">
      <c r="A43" s="10"/>
      <c r="B43" s="64"/>
      <c r="C43" s="64"/>
      <c r="D43" s="64"/>
      <c r="E43" s="64"/>
      <c r="F43" s="64"/>
      <c r="G43" s="65"/>
      <c r="H43" s="24">
        <v>0</v>
      </c>
      <c r="I43" s="1">
        <f t="shared" si="1"/>
        <v>0</v>
      </c>
      <c r="J43" s="1">
        <f t="shared" si="2"/>
        <v>0</v>
      </c>
      <c r="K43" s="1">
        <v>0</v>
      </c>
      <c r="L43" s="1">
        <v>0</v>
      </c>
      <c r="M43" s="70">
        <f t="array" ref="M43">IF(E43="nps",ROUND((H43+I43)*0.1,0),0)</f>
        <v>0</v>
      </c>
      <c r="N43" s="17">
        <f t="array" ref="N43">SUM(H43:M43)</f>
        <v>0</v>
      </c>
      <c r="O43" s="54">
        <f t="shared" si="3"/>
        <v>0</v>
      </c>
      <c r="P43" s="1">
        <f t="shared" si="4"/>
        <v>0</v>
      </c>
      <c r="Q43" s="1">
        <f t="shared" si="5"/>
        <v>0</v>
      </c>
      <c r="R43" s="1">
        <v>0</v>
      </c>
      <c r="S43" s="1">
        <v>0</v>
      </c>
      <c r="T43" s="70">
        <f t="array" ref="T43">IF(E43="nps",ROUND((O43+P43)*0.1,0),0)</f>
        <v>0</v>
      </c>
      <c r="U43" s="17">
        <f t="array" ref="U43">SUM(O43:T43)</f>
        <v>0</v>
      </c>
      <c r="V43" s="54">
        <f t="array" ref="V43">H43-O43</f>
        <v>0</v>
      </c>
      <c r="W43" s="1">
        <f t="array" ref="W43">I43-P43</f>
        <v>0</v>
      </c>
      <c r="X43" s="1">
        <f t="array" ref="X43">J43-Q43</f>
        <v>0</v>
      </c>
      <c r="Y43" s="1">
        <f t="array" ref="Y43">K43-R43</f>
        <v>0</v>
      </c>
      <c r="Z43" s="1">
        <f t="array" ref="Z43">L43-S43</f>
        <v>0</v>
      </c>
      <c r="AA43" s="17">
        <f t="array" ref="AA43">SUM(V43:Z43)</f>
        <v>0</v>
      </c>
      <c r="AB43" s="58">
        <f t="array" ref="AB43">IF(E43="nps",ROUND((O43+P43)*0.1,0),0)</f>
        <v>0</v>
      </c>
      <c r="AC43" s="59">
        <f t="array" ref="AC43">IF(E43="nps",ROUND((H43+I43)*0.1,0),0)</f>
        <v>0</v>
      </c>
      <c r="AD43" s="38">
        <f t="array" ref="AD43">AC43-AB43</f>
        <v>0</v>
      </c>
      <c r="AE43" s="58">
        <f t="array" ref="AE43">IF(E43="nps",ROUND((O43+P43)*0.1,0),0)</f>
        <v>0</v>
      </c>
      <c r="AF43" s="59">
        <f t="array" ref="AF43">IF(E43="nps",ROUND((H43+I43)*0.1,0),0)</f>
        <v>0</v>
      </c>
      <c r="AG43" s="38">
        <f t="array" ref="AG43">AF43-AE43</f>
        <v>0</v>
      </c>
      <c r="AH43" s="2">
        <v>0</v>
      </c>
      <c r="AI43" s="2">
        <v>0</v>
      </c>
      <c r="AJ43" s="40">
        <f t="array" ref="AJ43">AI43-AH43</f>
        <v>0</v>
      </c>
      <c r="AK43" s="2">
        <f t="array" ref="AK43">IF(F43="State Service",ROUND(H43/31*5,0),IF(E43="Subordinate",ROUND(H43/31*3,0),H43/31*1))</f>
        <v>0</v>
      </c>
      <c r="AL43" s="2">
        <f t="array" ref="AL43">AK43</f>
        <v>0</v>
      </c>
      <c r="AM43" s="42">
        <f t="array" ref="AM43">AL43-AK43</f>
        <v>0</v>
      </c>
      <c r="AN43" s="31">
        <v>0</v>
      </c>
      <c r="AO43" s="31">
        <v>0</v>
      </c>
      <c r="AP43" s="45">
        <f t="array" ref="AP43">AD43+AG43+AJ43+AM43+AN43</f>
        <v>0</v>
      </c>
      <c r="AQ43" s="48">
        <f t="array" ref="AQ43">AA43-AP43</f>
        <v>0</v>
      </c>
    </row>
    <row r="44" spans="1:43" ht="36.75" customHeight="1">
      <c r="A44" s="10"/>
      <c r="B44" s="64"/>
      <c r="C44" s="64"/>
      <c r="D44" s="64"/>
      <c r="E44" s="64"/>
      <c r="F44" s="64"/>
      <c r="G44" s="65"/>
      <c r="H44" s="24">
        <v>0</v>
      </c>
      <c r="I44" s="1">
        <f t="shared" si="1"/>
        <v>0</v>
      </c>
      <c r="J44" s="1">
        <f t="shared" si="2"/>
        <v>0</v>
      </c>
      <c r="K44" s="1">
        <v>0</v>
      </c>
      <c r="L44" s="1">
        <v>0</v>
      </c>
      <c r="M44" s="70">
        <f t="array" ref="M44">IF(E44="nps",ROUND((H44+I44)*0.1,0),0)</f>
        <v>0</v>
      </c>
      <c r="N44" s="17">
        <f t="array" ref="N44">SUM(H44:M44)</f>
        <v>0</v>
      </c>
      <c r="O44" s="54">
        <f t="shared" si="3"/>
        <v>0</v>
      </c>
      <c r="P44" s="1">
        <f t="shared" si="4"/>
        <v>0</v>
      </c>
      <c r="Q44" s="1">
        <f t="shared" si="5"/>
        <v>0</v>
      </c>
      <c r="R44" s="1">
        <v>0</v>
      </c>
      <c r="S44" s="1">
        <v>0</v>
      </c>
      <c r="T44" s="70">
        <f t="array" ref="T44">IF(E44="nps",ROUND((O44+P44)*0.1,0),0)</f>
        <v>0</v>
      </c>
      <c r="U44" s="17">
        <f t="array" ref="U44">SUM(O44:T44)</f>
        <v>0</v>
      </c>
      <c r="V44" s="54">
        <f t="array" ref="V44">H44-O44</f>
        <v>0</v>
      </c>
      <c r="W44" s="1">
        <f t="array" ref="W44">I44-P44</f>
        <v>0</v>
      </c>
      <c r="X44" s="1">
        <f t="array" ref="X44">J44-Q44</f>
        <v>0</v>
      </c>
      <c r="Y44" s="1">
        <f t="array" ref="Y44">K44-R44</f>
        <v>0</v>
      </c>
      <c r="Z44" s="1">
        <f t="array" ref="Z44">L44-S44</f>
        <v>0</v>
      </c>
      <c r="AA44" s="17">
        <f t="array" ref="AA44">SUM(V44:Z44)</f>
        <v>0</v>
      </c>
      <c r="AB44" s="58">
        <f t="array" ref="AB44">IF(E44="nps",ROUND((O44+P44)*0.1,0),0)</f>
        <v>0</v>
      </c>
      <c r="AC44" s="59">
        <f t="array" ref="AC44">IF(E44="nps",ROUND((H44+I44)*0.1,0),0)</f>
        <v>0</v>
      </c>
      <c r="AD44" s="38">
        <f t="array" ref="AD44">AC44-AB44</f>
        <v>0</v>
      </c>
      <c r="AE44" s="58">
        <f t="array" ref="AE44">IF(E44="nps",ROUND((O44+P44)*0.1,0),0)</f>
        <v>0</v>
      </c>
      <c r="AF44" s="59">
        <f t="array" ref="AF44">IF(E44="nps",ROUND((H44+I44)*0.1,0),0)</f>
        <v>0</v>
      </c>
      <c r="AG44" s="38">
        <f t="array" ref="AG44">AF44-AE44</f>
        <v>0</v>
      </c>
      <c r="AH44" s="2">
        <v>0</v>
      </c>
      <c r="AI44" s="2">
        <v>0</v>
      </c>
      <c r="AJ44" s="40">
        <f t="array" ref="AJ44">AI44-AH44</f>
        <v>0</v>
      </c>
      <c r="AK44" s="2">
        <f t="array" ref="AK44">IF(F44="State Service",ROUND(H44/31*5,0),IF(E44="Subordinate",ROUND(H44/31*3,0),H44/31*1))</f>
        <v>0</v>
      </c>
      <c r="AL44" s="2">
        <f t="array" ref="AL44">AK44</f>
        <v>0</v>
      </c>
      <c r="AM44" s="42">
        <f t="array" ref="AM44">AL44-AK44</f>
        <v>0</v>
      </c>
      <c r="AN44" s="31">
        <v>0</v>
      </c>
      <c r="AO44" s="31">
        <v>0</v>
      </c>
      <c r="AP44" s="45">
        <f t="array" ref="AP44">AD44+AG44+AJ44+AM44+AN44</f>
        <v>0</v>
      </c>
      <c r="AQ44" s="48">
        <f t="array" ref="AQ44">AA44-AP44</f>
        <v>0</v>
      </c>
    </row>
    <row r="45" spans="1:43" ht="36.75" customHeight="1">
      <c r="A45" s="10"/>
      <c r="B45" s="64"/>
      <c r="C45" s="64"/>
      <c r="D45" s="64"/>
      <c r="E45" s="64"/>
      <c r="F45" s="64"/>
      <c r="G45" s="65"/>
      <c r="H45" s="24">
        <v>0</v>
      </c>
      <c r="I45" s="1">
        <f t="shared" si="1"/>
        <v>0</v>
      </c>
      <c r="J45" s="1">
        <f t="shared" si="2"/>
        <v>0</v>
      </c>
      <c r="K45" s="1">
        <v>0</v>
      </c>
      <c r="L45" s="1">
        <v>0</v>
      </c>
      <c r="M45" s="70">
        <f t="array" ref="M45">IF(E45="nps",ROUND((H45+I45)*0.1,0),0)</f>
        <v>0</v>
      </c>
      <c r="N45" s="17">
        <f t="array" ref="N45">SUM(H45:M45)</f>
        <v>0</v>
      </c>
      <c r="O45" s="54">
        <f t="shared" si="3"/>
        <v>0</v>
      </c>
      <c r="P45" s="1">
        <f t="shared" si="4"/>
        <v>0</v>
      </c>
      <c r="Q45" s="1">
        <f t="shared" si="5"/>
        <v>0</v>
      </c>
      <c r="R45" s="1">
        <v>0</v>
      </c>
      <c r="S45" s="1">
        <v>0</v>
      </c>
      <c r="T45" s="70">
        <f t="array" ref="T45">IF(E45="nps",ROUND((O45+P45)*0.1,0),0)</f>
        <v>0</v>
      </c>
      <c r="U45" s="17">
        <f t="array" ref="U45">SUM(O45:T45)</f>
        <v>0</v>
      </c>
      <c r="V45" s="54">
        <f t="array" ref="V45">H45-O45</f>
        <v>0</v>
      </c>
      <c r="W45" s="1">
        <f t="array" ref="W45">I45-P45</f>
        <v>0</v>
      </c>
      <c r="X45" s="1">
        <f t="array" ref="X45">J45-Q45</f>
        <v>0</v>
      </c>
      <c r="Y45" s="1">
        <f t="array" ref="Y45">K45-R45</f>
        <v>0</v>
      </c>
      <c r="Z45" s="1">
        <f t="array" ref="Z45">L45-S45</f>
        <v>0</v>
      </c>
      <c r="AA45" s="17">
        <f t="array" ref="AA45">SUM(V45:Z45)</f>
        <v>0</v>
      </c>
      <c r="AB45" s="58">
        <f t="array" ref="AB45">IF(E45="nps",ROUND((O45+P45)*0.1,0),0)</f>
        <v>0</v>
      </c>
      <c r="AC45" s="59">
        <f t="array" ref="AC45">IF(E45="nps",ROUND((H45+I45)*0.1,0),0)</f>
        <v>0</v>
      </c>
      <c r="AD45" s="38">
        <f t="array" ref="AD45">AC45-AB45</f>
        <v>0</v>
      </c>
      <c r="AE45" s="58">
        <f t="array" ref="AE45">IF(E45="nps",ROUND((O45+P45)*0.1,0),0)</f>
        <v>0</v>
      </c>
      <c r="AF45" s="59">
        <f t="array" ref="AF45">IF(E45="nps",ROUND((H45+I45)*0.1,0),0)</f>
        <v>0</v>
      </c>
      <c r="AG45" s="38">
        <f t="array" ref="AG45">AF45-AE45</f>
        <v>0</v>
      </c>
      <c r="AH45" s="2">
        <v>0</v>
      </c>
      <c r="AI45" s="2">
        <v>0</v>
      </c>
      <c r="AJ45" s="40">
        <f t="array" ref="AJ45">AI45-AH45</f>
        <v>0</v>
      </c>
      <c r="AK45" s="2">
        <f t="array" ref="AK45">IF(F45="State Service",ROUND(H45/31*5,0),IF(E45="Subordinate",ROUND(H45/31*3,0),H45/31*1))</f>
        <v>0</v>
      </c>
      <c r="AL45" s="2">
        <f t="array" ref="AL45">AK45</f>
        <v>0</v>
      </c>
      <c r="AM45" s="42">
        <f t="array" ref="AM45">AL45-AK45</f>
        <v>0</v>
      </c>
      <c r="AN45" s="31">
        <v>0</v>
      </c>
      <c r="AO45" s="31">
        <v>0</v>
      </c>
      <c r="AP45" s="45">
        <f t="array" ref="AP45">AD45+AG45+AJ45+AM45+AN45</f>
        <v>0</v>
      </c>
      <c r="AQ45" s="48">
        <f t="array" ref="AQ45">AA45-AP45</f>
        <v>0</v>
      </c>
    </row>
    <row r="46" spans="1:43" ht="36.75" customHeight="1" thickBot="1">
      <c r="A46" s="14"/>
      <c r="B46" s="66"/>
      <c r="C46" s="66"/>
      <c r="D46" s="66"/>
      <c r="E46" s="66"/>
      <c r="F46" s="66"/>
      <c r="G46" s="67"/>
      <c r="H46" s="25">
        <v>0</v>
      </c>
      <c r="I46" s="18">
        <f t="shared" si="1"/>
        <v>0</v>
      </c>
      <c r="J46" s="18">
        <f t="shared" si="2"/>
        <v>0</v>
      </c>
      <c r="K46" s="18">
        <v>0</v>
      </c>
      <c r="L46" s="18">
        <v>0</v>
      </c>
      <c r="M46" s="71">
        <f t="array" ref="M46">IF(E46="nps",ROUND((H46+I46)*0.1,0),0)</f>
        <v>0</v>
      </c>
      <c r="N46" s="19">
        <f t="array" ref="N46">SUM(H46:M46)</f>
        <v>0</v>
      </c>
      <c r="O46" s="55">
        <f t="shared" si="3"/>
        <v>0</v>
      </c>
      <c r="P46" s="18">
        <f t="shared" si="4"/>
        <v>0</v>
      </c>
      <c r="Q46" s="18">
        <f t="shared" si="5"/>
        <v>0</v>
      </c>
      <c r="R46" s="18">
        <v>0</v>
      </c>
      <c r="S46" s="18">
        <v>0</v>
      </c>
      <c r="T46" s="71">
        <f t="array" ref="T46">IF(E46="nps",ROUND((O46+P46)*0.1,0),0)</f>
        <v>0</v>
      </c>
      <c r="U46" s="19">
        <f t="array" ref="U46">SUM(O46:T46)</f>
        <v>0</v>
      </c>
      <c r="V46" s="55">
        <f t="array" ref="V46">H46-O46</f>
        <v>0</v>
      </c>
      <c r="W46" s="18">
        <f t="array" ref="W46">I46-P46</f>
        <v>0</v>
      </c>
      <c r="X46" s="18">
        <f t="array" ref="X46">J46-Q46</f>
        <v>0</v>
      </c>
      <c r="Y46" s="18">
        <f t="array" ref="Y46">K46-R46</f>
        <v>0</v>
      </c>
      <c r="Z46" s="18">
        <f t="array" ref="Z46">L46-S46</f>
        <v>0</v>
      </c>
      <c r="AA46" s="19">
        <f t="array" ref="AA46">SUM(V46:Z46)</f>
        <v>0</v>
      </c>
      <c r="AB46" s="60">
        <f t="array" ref="AB46">IF(E46="nps",ROUND((O46+P46)*0.1,0),0)</f>
        <v>0</v>
      </c>
      <c r="AC46" s="61">
        <f t="array" ref="AC46">IF(E46="nps",ROUND((H46+I46)*0.1,0),0)</f>
        <v>0</v>
      </c>
      <c r="AD46" s="39">
        <f t="array" ref="AD46">AC46-AB46</f>
        <v>0</v>
      </c>
      <c r="AE46" s="60">
        <f t="array" ref="AE46">IF(E46="nps",ROUND((O46+P46)*0.1,0),0)</f>
        <v>0</v>
      </c>
      <c r="AF46" s="61">
        <f t="array" ref="AF46">IF(E46="nps",ROUND((H46+I46)*0.1,0),0)</f>
        <v>0</v>
      </c>
      <c r="AG46" s="39">
        <f t="array" ref="AG46">AF46-AE46</f>
        <v>0</v>
      </c>
      <c r="AH46" s="20">
        <v>0</v>
      </c>
      <c r="AI46" s="20">
        <v>0</v>
      </c>
      <c r="AJ46" s="41">
        <f t="array" ref="AJ46">AI46-AH46</f>
        <v>0</v>
      </c>
      <c r="AK46" s="20">
        <f t="array" ref="AK46">IF(F46="State Service",ROUND(H46/31*5,0),IF(E46="Subordinate",ROUND(H46/31*3,0),H46/31*1))</f>
        <v>0</v>
      </c>
      <c r="AL46" s="20">
        <f t="array" ref="AL46">AK46</f>
        <v>0</v>
      </c>
      <c r="AM46" s="43">
        <f t="array" ref="AM46">AL46-AK46</f>
        <v>0</v>
      </c>
      <c r="AN46" s="32">
        <v>0</v>
      </c>
      <c r="AO46" s="32">
        <v>0</v>
      </c>
      <c r="AP46" s="46">
        <f t="array" ref="AP46">AD46+AG46+AJ46+AM46+AN46</f>
        <v>0</v>
      </c>
      <c r="AQ46" s="49">
        <f t="array" ref="AQ46">AA46-AP46</f>
        <v>0</v>
      </c>
    </row>
    <row r="49" spans="34:43" ht="39" customHeight="1">
      <c r="AH49" s="129" t="s">
        <v>33</v>
      </c>
      <c r="AI49" s="129"/>
      <c r="AJ49" s="129"/>
      <c r="AK49" s="129"/>
      <c r="AL49" s="129"/>
      <c r="AM49" s="129"/>
      <c r="AN49" s="129"/>
      <c r="AO49" s="129"/>
      <c r="AP49" s="129"/>
      <c r="AQ49" s="129"/>
    </row>
  </sheetData>
  <sheetProtection password="CDF6" sheet="1" objects="1" scenarios="1" formatCells="0" formatColumns="0" formatRows="0" insertColumns="0"/>
  <mergeCells count="99">
    <mergeCell ref="A5:B5"/>
    <mergeCell ref="C5:J5"/>
    <mergeCell ref="AA5:AH5"/>
    <mergeCell ref="AK5:AQ5"/>
    <mergeCell ref="A1:AQ1"/>
    <mergeCell ref="A2:AQ2"/>
    <mergeCell ref="A3:F3"/>
    <mergeCell ref="G3:AQ3"/>
    <mergeCell ref="A4:AQ4"/>
    <mergeCell ref="A6:AQ6"/>
    <mergeCell ref="A7:D7"/>
    <mergeCell ref="E7:O7"/>
    <mergeCell ref="W7:Y7"/>
    <mergeCell ref="Z7:AA7"/>
    <mergeCell ref="AB7:AK7"/>
    <mergeCell ref="AL7:AQ7"/>
    <mergeCell ref="A8:AQ8"/>
    <mergeCell ref="B9:J9"/>
    <mergeCell ref="K9:P9"/>
    <mergeCell ref="Q9:V9"/>
    <mergeCell ref="W9:AA9"/>
    <mergeCell ref="AB9:AQ9"/>
    <mergeCell ref="B11:J11"/>
    <mergeCell ref="K11:P11"/>
    <mergeCell ref="Q11:V11"/>
    <mergeCell ref="W11:AA11"/>
    <mergeCell ref="AB11:AQ11"/>
    <mergeCell ref="B10:J10"/>
    <mergeCell ref="K10:P10"/>
    <mergeCell ref="Q10:V10"/>
    <mergeCell ref="W10:AA10"/>
    <mergeCell ref="AB10:AQ10"/>
    <mergeCell ref="B13:J13"/>
    <mergeCell ref="K13:P13"/>
    <mergeCell ref="Q13:V13"/>
    <mergeCell ref="W13:AA13"/>
    <mergeCell ref="AB13:AQ13"/>
    <mergeCell ref="B12:J12"/>
    <mergeCell ref="K12:P12"/>
    <mergeCell ref="Q12:V12"/>
    <mergeCell ref="W12:AA12"/>
    <mergeCell ref="AB12:AQ12"/>
    <mergeCell ref="B15:J15"/>
    <mergeCell ref="K15:P15"/>
    <mergeCell ref="Q15:V15"/>
    <mergeCell ref="W15:AA15"/>
    <mergeCell ref="AB15:AQ15"/>
    <mergeCell ref="B14:J14"/>
    <mergeCell ref="K14:P14"/>
    <mergeCell ref="Q14:V14"/>
    <mergeCell ref="W14:AA14"/>
    <mergeCell ref="AB14:AQ14"/>
    <mergeCell ref="A17:J17"/>
    <mergeCell ref="K17:P17"/>
    <mergeCell ref="Q17:V17"/>
    <mergeCell ref="W17:AA17"/>
    <mergeCell ref="AB17:AQ17"/>
    <mergeCell ref="B16:J16"/>
    <mergeCell ref="K16:P16"/>
    <mergeCell ref="Q16:V16"/>
    <mergeCell ref="W16:AA16"/>
    <mergeCell ref="AB16:AQ16"/>
    <mergeCell ref="A18:AQ18"/>
    <mergeCell ref="A19:A21"/>
    <mergeCell ref="B19:B21"/>
    <mergeCell ref="C19:C21"/>
    <mergeCell ref="D19:D21"/>
    <mergeCell ref="E19:E21"/>
    <mergeCell ref="F19:F21"/>
    <mergeCell ref="G19:G21"/>
    <mergeCell ref="H19:N19"/>
    <mergeCell ref="O19:U19"/>
    <mergeCell ref="Y20:Y21"/>
    <mergeCell ref="V19:AA19"/>
    <mergeCell ref="AB19:AP19"/>
    <mergeCell ref="AQ19:AQ21"/>
    <mergeCell ref="H20:H21"/>
    <mergeCell ref="I20:I21"/>
    <mergeCell ref="K20:K21"/>
    <mergeCell ref="L20:L21"/>
    <mergeCell ref="N20:N21"/>
    <mergeCell ref="O20:O21"/>
    <mergeCell ref="R20:R21"/>
    <mergeCell ref="AP20:AP21"/>
    <mergeCell ref="AH49:AQ49"/>
    <mergeCell ref="AE20:AG20"/>
    <mergeCell ref="M20:M21"/>
    <mergeCell ref="T20:T21"/>
    <mergeCell ref="Z20:Z21"/>
    <mergeCell ref="AA20:AA21"/>
    <mergeCell ref="AB20:AD20"/>
    <mergeCell ref="AH20:AJ20"/>
    <mergeCell ref="AK20:AM20"/>
    <mergeCell ref="AN20:AN21"/>
    <mergeCell ref="S20:S21"/>
    <mergeCell ref="U20:U21"/>
    <mergeCell ref="V20:V21"/>
    <mergeCell ref="W20:W21"/>
    <mergeCell ref="X20:X21"/>
  </mergeCells>
  <conditionalFormatting sqref="A22:AQ46">
    <cfRule type="expression" dxfId="0" priority="1">
      <formula>$A22=0</formula>
    </cfRule>
  </conditionalFormatting>
  <dataValidations count="7">
    <dataValidation type="list" allowBlank="1" showInputMessage="1" showErrorMessage="1" sqref="P21">
      <formula1>"12%,17%"</formula1>
    </dataValidation>
    <dataValidation type="list" allowBlank="1" showInputMessage="1" showErrorMessage="1" sqref="E22:E46">
      <formula1>"NPS,GPF"</formula1>
    </dataValidation>
    <dataValidation type="list" allowBlank="1" showInputMessage="1" showErrorMessage="1" sqref="J21">
      <formula1>"0,8%,16%,24%"</formula1>
    </dataValidation>
    <dataValidation type="list" allowBlank="1" showInputMessage="1" showErrorMessage="1" sqref="C22:C46 B10:J16">
      <formula1>"CBEO,ACBEO-I,ACBEO-II,R.P.,Principal,Head Master,Lecturer,Sr.Teacher,Sr.Teacher(Mid.HM),Teacher-III,PET-I,PET-II,PET-III,Prabodhak,Librarian-I,Librarian-II,Librarian-III,Lab Assit,OA,UDC,LDC,Jamadar,PEON"</formula1>
    </dataValidation>
    <dataValidation type="list" allowBlank="1" showInputMessage="1" showErrorMessage="1" sqref="G22:G46">
      <formula1>"Regular,Fix Pay"</formula1>
    </dataValidation>
    <dataValidation type="list" allowBlank="1" showInputMessage="1" showErrorMessage="1" sqref="F22:F46">
      <formula1>"State Service,Subordinate,Ministerial"</formula1>
    </dataValidation>
    <dataValidation type="list" allowBlank="1" showInputMessage="1" showErrorMessage="1" sqref="D22:D46">
      <formula1>"L-1,L-2,L-3,L-4,L-5,L-6,L-7,L-8,L-9,L-10,L-11,L-12,L-13,L-14,L-15,L-16,L-17,L-18"</formula1>
    </dataValidation>
  </dataValidations>
  <pageMargins left="0.24" right="0.19" top="0.2" bottom="0.22" header="0.19" footer="0.19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Paymanager</vt:lpstr>
      <vt:lpstr>Pri Paymanager (PD)</vt:lpstr>
      <vt:lpstr>Paymanager!Print_Area</vt:lpstr>
      <vt:lpstr>'Pri Paymanager (PD)'!Print_Area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cp:lastPrinted>2011-04-20T19:00:00Z</cp:lastPrinted>
  <dcterms:created xsi:type="dcterms:W3CDTF">2021-02-28T02:22:21Z</dcterms:created>
  <dcterms:modified xsi:type="dcterms:W3CDTF">2021-03-06T06:59:04Z</dcterms:modified>
</cp:coreProperties>
</file>