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workbookProtection workbookPassword="DCF4" lockStructure="1"/>
  <bookViews>
    <workbookView xWindow="0" yWindow="60" windowWidth="15600" windowHeight="9132"/>
  </bookViews>
  <sheets>
    <sheet name="Increment 7th Pay" sheetId="4" r:id="rId1"/>
    <sheet name="6th pay com." sheetId="6" r:id="rId2"/>
    <sheet name="GA 92" sheetId="7" r:id="rId3"/>
    <sheet name="Metrix chart" sheetId="8" r:id="rId4"/>
  </sheets>
  <definedNames>
    <definedName name="a" localSheetId="1">#REF!</definedName>
    <definedName name="a">#REF!</definedName>
    <definedName name="BEEO">#REF!</definedName>
    <definedName name="Excel_BuiltIn__FilterDatabase_1">#REF!</definedName>
    <definedName name="Excel_BuiltIn__FilterDatabase_10">#REF!</definedName>
    <definedName name="Excel_BuiltIn__FilterDatabase_2">#REF!</definedName>
    <definedName name="Excel_BuiltIn__FilterDatabase_3">#REF!</definedName>
    <definedName name="Excel_BuiltIn__FilterDatabase_4">#REF!</definedName>
    <definedName name="Excel_BuiltIn__FilterDatabase_5">#REF!</definedName>
    <definedName name="Excel_BuiltIn__FilterDatabase_6">#REF!</definedName>
    <definedName name="Excel_BuiltIn__FilterDatabase_7">#REF!</definedName>
    <definedName name="Excel_BuiltIn__FilterDatabase_8">#REF!</definedName>
    <definedName name="Excel_BuiltIn__FilterDatabase_9">#REF!</definedName>
    <definedName name="Ganesh">#REF!</definedName>
    <definedName name="JAH">#REF!</definedName>
    <definedName name="jah.">#REF!</definedName>
    <definedName name="jahajpur">#REF!</definedName>
    <definedName name="no">#REF!</definedName>
    <definedName name="PRAPATRA">#REF!</definedName>
    <definedName name="_xlnm.Print_Area" localSheetId="0">'Increment 7th Pay'!$A$1:$M$52</definedName>
    <definedName name="RAJU" localSheetId="1">#REF!</definedName>
    <definedName name="RAJU">#REF!</definedName>
    <definedName name="rosghu" localSheetId="1">#REF!</definedName>
    <definedName name="rosghu">#REF!</definedName>
    <definedName name="SATISH" localSheetId="1">#REF!</definedName>
    <definedName name="SATISH">#REF!</definedName>
    <definedName name="tjtsj">#REF!</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12" i="4" l="1"/>
  <c r="M13" i="4"/>
  <c r="M14" i="4"/>
  <c r="M15" i="4"/>
  <c r="M16" i="4"/>
  <c r="M17" i="4"/>
  <c r="M18" i="4"/>
  <c r="M19" i="4"/>
  <c r="M20" i="4"/>
  <c r="M21" i="4"/>
  <c r="M22" i="4"/>
  <c r="M23" i="4"/>
  <c r="M24" i="4"/>
  <c r="M25" i="4"/>
  <c r="M26" i="4"/>
  <c r="M11" i="4"/>
  <c r="A4" i="7" l="1"/>
  <c r="H40" i="4"/>
  <c r="H39" i="4"/>
  <c r="D13" i="7" l="1"/>
  <c r="D14" i="7"/>
  <c r="D15" i="7"/>
  <c r="D16" i="7"/>
  <c r="D17" i="7"/>
  <c r="D18" i="7"/>
  <c r="D19" i="7"/>
  <c r="D20" i="7"/>
  <c r="D21" i="7"/>
  <c r="D22" i="7"/>
  <c r="D23" i="7"/>
  <c r="D24" i="7"/>
  <c r="D25" i="7"/>
  <c r="D26" i="7"/>
  <c r="D12" i="7"/>
  <c r="G13" i="7"/>
  <c r="G14" i="7"/>
  <c r="G15" i="7"/>
  <c r="G16" i="7"/>
  <c r="G17" i="7"/>
  <c r="G18" i="7"/>
  <c r="G19" i="7"/>
  <c r="G20" i="7"/>
  <c r="G21" i="7"/>
  <c r="G22" i="7"/>
  <c r="G23" i="7"/>
  <c r="G24" i="7"/>
  <c r="G25" i="7"/>
  <c r="G26" i="7"/>
  <c r="G12" i="7"/>
  <c r="F13" i="7"/>
  <c r="F14" i="7"/>
  <c r="F15" i="7"/>
  <c r="F16" i="7"/>
  <c r="F17" i="7"/>
  <c r="F18" i="7"/>
  <c r="F19" i="7"/>
  <c r="F20" i="7"/>
  <c r="F21" i="7"/>
  <c r="F22" i="7"/>
  <c r="F23" i="7"/>
  <c r="F24" i="7"/>
  <c r="F25" i="7"/>
  <c r="F26" i="7"/>
  <c r="F12" i="7"/>
  <c r="E13" i="7"/>
  <c r="E14" i="7"/>
  <c r="E15" i="7"/>
  <c r="E16" i="7"/>
  <c r="E17" i="7"/>
  <c r="E18" i="7"/>
  <c r="E19" i="7"/>
  <c r="E20" i="7"/>
  <c r="E21" i="7"/>
  <c r="E22" i="7"/>
  <c r="E23" i="7"/>
  <c r="E24" i="7"/>
  <c r="E25" i="7"/>
  <c r="E26" i="7"/>
  <c r="E12" i="7"/>
  <c r="B13" i="7"/>
  <c r="B14" i="7"/>
  <c r="B15" i="7"/>
  <c r="B16" i="7"/>
  <c r="B17" i="7"/>
  <c r="B18" i="7"/>
  <c r="B19" i="7"/>
  <c r="B20" i="7"/>
  <c r="B21" i="7"/>
  <c r="B22" i="7"/>
  <c r="B23" i="7"/>
  <c r="B24" i="7"/>
  <c r="B25" i="7"/>
  <c r="B26" i="7"/>
  <c r="B12" i="7"/>
  <c r="D9" i="6"/>
  <c r="D10" i="6"/>
  <c r="I10" i="6" s="1"/>
  <c r="D11" i="6"/>
  <c r="D12" i="6"/>
  <c r="D13" i="6"/>
  <c r="D14" i="6"/>
  <c r="D15" i="6"/>
  <c r="D16" i="6"/>
  <c r="D17" i="6"/>
  <c r="K11" i="6"/>
  <c r="K12" i="6"/>
  <c r="K13" i="6"/>
  <c r="K14" i="6"/>
  <c r="K15" i="6"/>
  <c r="K16" i="6"/>
  <c r="H9" i="6"/>
  <c r="H10" i="6"/>
  <c r="H11" i="6"/>
  <c r="H12" i="6"/>
  <c r="H13" i="6"/>
  <c r="H14" i="6"/>
  <c r="H15" i="6"/>
  <c r="H16" i="6"/>
  <c r="H17" i="6"/>
  <c r="I28" i="6"/>
  <c r="I29" i="6"/>
  <c r="H26" i="4"/>
  <c r="I26" i="4"/>
  <c r="K26" i="4"/>
  <c r="L26" i="4"/>
  <c r="K11" i="4"/>
  <c r="L11" i="4" s="1"/>
  <c r="I9" i="6" l="1"/>
  <c r="H12" i="4"/>
  <c r="I12" i="4" s="1"/>
  <c r="H13" i="7" s="1"/>
  <c r="H13" i="4"/>
  <c r="I13" i="4" s="1"/>
  <c r="H14" i="7" s="1"/>
  <c r="H14" i="4"/>
  <c r="I14" i="4" s="1"/>
  <c r="H15" i="7" s="1"/>
  <c r="H15" i="4"/>
  <c r="I15" i="4" s="1"/>
  <c r="H16" i="7" s="1"/>
  <c r="H16" i="4"/>
  <c r="H17" i="4"/>
  <c r="H18" i="4"/>
  <c r="I18" i="4" s="1"/>
  <c r="H19" i="7" s="1"/>
  <c r="H19" i="4"/>
  <c r="I19" i="4" s="1"/>
  <c r="H20" i="7" s="1"/>
  <c r="H20" i="4"/>
  <c r="I20" i="4" s="1"/>
  <c r="H21" i="7" s="1"/>
  <c r="H21" i="4"/>
  <c r="I21" i="4" s="1"/>
  <c r="H22" i="7" s="1"/>
  <c r="H22" i="4"/>
  <c r="I22" i="4" s="1"/>
  <c r="H23" i="7" s="1"/>
  <c r="H23" i="4"/>
  <c r="I23" i="4" s="1"/>
  <c r="H24" i="7" s="1"/>
  <c r="H24" i="4"/>
  <c r="I24" i="4" s="1"/>
  <c r="H25" i="7" s="1"/>
  <c r="H25" i="4"/>
  <c r="I16" i="4"/>
  <c r="H17" i="7" s="1"/>
  <c r="I17" i="4"/>
  <c r="H18" i="7" s="1"/>
  <c r="I25" i="4"/>
  <c r="H26" i="7" s="1"/>
  <c r="K12" i="4"/>
  <c r="L12" i="4"/>
  <c r="K13" i="4"/>
  <c r="L13" i="4"/>
  <c r="K14" i="4"/>
  <c r="L14" i="4"/>
  <c r="K15" i="4"/>
  <c r="L15" i="4"/>
  <c r="K16" i="4"/>
  <c r="L16" i="4"/>
  <c r="K17" i="4"/>
  <c r="L17" i="4"/>
  <c r="K18" i="4"/>
  <c r="L18" i="4"/>
  <c r="K19" i="4"/>
  <c r="L19" i="4"/>
  <c r="K20" i="4"/>
  <c r="L20" i="4"/>
  <c r="K21" i="4"/>
  <c r="L21" i="4"/>
  <c r="K22" i="4"/>
  <c r="L22" i="4"/>
  <c r="K23" i="4"/>
  <c r="L23" i="4"/>
  <c r="K24" i="4"/>
  <c r="L24" i="4"/>
  <c r="K25" i="4"/>
  <c r="L25" i="4"/>
  <c r="H11" i="4"/>
  <c r="I11" i="4" s="1"/>
  <c r="H12" i="7" s="1"/>
  <c r="B10" i="4"/>
  <c r="C10" i="4" s="1"/>
  <c r="D10" i="4" s="1"/>
  <c r="E10" i="4" s="1"/>
  <c r="F10" i="4" s="1"/>
  <c r="G10" i="4" s="1"/>
  <c r="H10" i="4" s="1"/>
  <c r="I10" i="4" s="1"/>
  <c r="J10" i="4" s="1"/>
  <c r="K10" i="4" s="1"/>
  <c r="L10" i="4" s="1"/>
  <c r="A1" i="6"/>
  <c r="J17" i="6" l="1"/>
  <c r="K17" i="6" s="1"/>
  <c r="I17" i="6"/>
  <c r="J10" i="6"/>
  <c r="K10" i="6" s="1"/>
  <c r="J9" i="6"/>
  <c r="K9" i="6" s="1"/>
  <c r="J8" i="6"/>
  <c r="H8" i="6" l="1"/>
  <c r="K8" i="6"/>
  <c r="D8" i="6"/>
  <c r="I8" i="6" l="1"/>
</calcChain>
</file>

<file path=xl/sharedStrings.xml><?xml version="1.0" encoding="utf-8"?>
<sst xmlns="http://schemas.openxmlformats.org/spreadsheetml/2006/main" count="274" uniqueCount="135">
  <si>
    <t>Ø-la-</t>
  </si>
  <si>
    <t>in</t>
  </si>
  <si>
    <t>L-11</t>
  </si>
  <si>
    <t>dk;kZy; iz/kkukpk;Z] jktdh; mPp ek/;fed fo|ky; /kus: JhMwaxjx&lt;+</t>
  </si>
  <si>
    <t xml:space="preserve">dk;kZy;&amp;vkns'k </t>
  </si>
  <si>
    <t>uke dkfeZd</t>
  </si>
  <si>
    <t>osru o`f) fnukad</t>
  </si>
  <si>
    <t>vkxkeh osru o`f+) frfFk</t>
  </si>
  <si>
    <t>L-10</t>
  </si>
  <si>
    <t>L-12</t>
  </si>
  <si>
    <t>L-13</t>
  </si>
  <si>
    <r>
      <t xml:space="preserve">v/;kid </t>
    </r>
    <r>
      <rPr>
        <sz val="12"/>
        <color indexed="8"/>
        <rFont val="Calibri"/>
        <family val="2"/>
        <scheme val="minor"/>
      </rPr>
      <t>L-1</t>
    </r>
  </si>
  <si>
    <t>L-5</t>
  </si>
  <si>
    <t>iz/kkukpk;Z</t>
  </si>
  <si>
    <t xml:space="preserve"> fnukad%&amp;</t>
  </si>
  <si>
    <t xml:space="preserve">izfrfyfi%&amp; fuEukfdr dks lwpukFkZ ,ao ;Fkko';d dk;Zokgh gsrq izsf"kr gS A </t>
  </si>
  <si>
    <t>01-lacaf/kr dks"kkf/kdkjh@midks"kkf/kdkjh</t>
  </si>
  <si>
    <t>02- ys[kk 'kk[kk LFkkuh; dk;kZy;</t>
  </si>
  <si>
    <t>03- lacaf/kr dkfeZd   ----------------------------------------------------------------------------------------------------------------------</t>
  </si>
  <si>
    <r>
      <t xml:space="preserve">     </t>
    </r>
    <r>
      <rPr>
        <sz val="12"/>
        <color rgb="FF000000"/>
        <rFont val="Kruti Dev 010"/>
      </rPr>
      <t xml:space="preserve">     </t>
    </r>
    <r>
      <rPr>
        <sz val="13"/>
        <color rgb="FF000000"/>
        <rFont val="Kruti Dev 010"/>
      </rPr>
      <t>jkT; ljdkj ds foRr foHkkx ds vkns'k dzekad%&amp;</t>
    </r>
    <r>
      <rPr>
        <sz val="12"/>
        <color rgb="FF000000"/>
        <rFont val="Kruti Dev 011"/>
      </rPr>
      <t xml:space="preserve"> </t>
    </r>
    <r>
      <rPr>
        <sz val="12"/>
        <color rgb="FF000000"/>
        <rFont val="Calibri"/>
        <family val="2"/>
        <scheme val="minor"/>
      </rPr>
      <t>F.11(7)FD(Rules)/2008 Jaipur Dated</t>
    </r>
  </si>
  <si>
    <t>csfld</t>
  </si>
  <si>
    <t>xzsM is</t>
  </si>
  <si>
    <t>;ksx</t>
  </si>
  <si>
    <t>Jh yfyr dqekj</t>
  </si>
  <si>
    <t>orZeku osru</t>
  </si>
  <si>
    <t>Hkkoh osru</t>
  </si>
  <si>
    <t>Pay Metrix of State Government Servents wef 01-10-2017</t>
  </si>
  <si>
    <t>Existing Pay Band</t>
  </si>
  <si>
    <t>PB-1 (5200-20200)</t>
  </si>
  <si>
    <t>PB-2 (9300-34800)</t>
  </si>
  <si>
    <t>PB-3 (15600-39100)</t>
  </si>
  <si>
    <t>PB-4 (37400-67000)</t>
  </si>
  <si>
    <t>Existing Grade Pay</t>
  </si>
  <si>
    <t>Existing Grade Pay No.</t>
  </si>
  <si>
    <t>9A</t>
  </si>
  <si>
    <t>9B</t>
  </si>
  <si>
    <t>10A</t>
  </si>
  <si>
    <t>23A</t>
  </si>
  <si>
    <t>Level</t>
  </si>
  <si>
    <t xml:space="preserve">L-1 </t>
  </si>
  <si>
    <t>L-2</t>
  </si>
  <si>
    <t>L-3</t>
  </si>
  <si>
    <t>L-4</t>
  </si>
  <si>
    <t>L-6</t>
  </si>
  <si>
    <t>L-7</t>
  </si>
  <si>
    <t>L-8</t>
  </si>
  <si>
    <t>L-9</t>
  </si>
  <si>
    <t>L-14</t>
  </si>
  <si>
    <t>L-15</t>
  </si>
  <si>
    <t>L-16</t>
  </si>
  <si>
    <t>L-17</t>
  </si>
  <si>
    <t>L-18</t>
  </si>
  <si>
    <t>L-19</t>
  </si>
  <si>
    <t>L-20</t>
  </si>
  <si>
    <t>L-21</t>
  </si>
  <si>
    <t>L-22</t>
  </si>
  <si>
    <t>L-23</t>
  </si>
  <si>
    <t>L-24</t>
  </si>
  <si>
    <t>Cell No.</t>
  </si>
  <si>
    <t>Pay Metrix (Amount in Rs.)</t>
  </si>
  <si>
    <t>New Form</t>
  </si>
  <si>
    <t>No. G.A. 41</t>
  </si>
  <si>
    <t>Rule 155</t>
  </si>
  <si>
    <t>GA 92</t>
  </si>
  <si>
    <t>GFAR 196 &amp; 197</t>
  </si>
  <si>
    <t>GOVERNMENT OF RAJASTHAN</t>
  </si>
  <si>
    <t>lkef;d osru&amp;o`f) izek.k&amp;i=</t>
  </si>
  <si>
    <t>Periodical Increment Certificate</t>
  </si>
  <si>
    <t>Certified that the Government Servants named below have earned the prescribed perodical increments from the date cited in column 7, having been the incumbment of the posts specified for not less than …......... year from the date in column 6, after deducting periods of suspension for misconduct, etc. and absence on leave without pay and, in the case those holding the post in officiating capacity, all other kind of leave.</t>
  </si>
  <si>
    <t>Certified that the Government Servants named below have earned / will earn perodical increments from the date cited, for reasons stated in the explanatory memo, attached hereto.</t>
  </si>
  <si>
    <t>Øe la-</t>
  </si>
  <si>
    <t>o`f)&amp;Hkksxh dk uke</t>
  </si>
  <si>
    <t>LFkkbZ ;k LFkkukiUu</t>
  </si>
  <si>
    <t>in ds osru dh nj</t>
  </si>
  <si>
    <t>fnukad ftlls orZeku osru fy;k gS</t>
  </si>
  <si>
    <t>orZeku osru o``f) dk fnukad</t>
  </si>
  <si>
    <t>vuqfpr O;ogkj ds dkj.k inP;qfr vkSj ,slh vU; mifLFkfr] tks osruo`f) ds fy, vekU; gks</t>
  </si>
  <si>
    <t>voSrfud NqV~Vh vkSj LFkkukiUu vf/kdkjh ds fy, dksbZ Hkh vU; NqV~Vh</t>
  </si>
  <si>
    <t>o.kZu</t>
  </si>
  <si>
    <t>dc ls</t>
  </si>
  <si>
    <t>dc rd</t>
  </si>
  <si>
    <t>fo'ks"k fooj.k</t>
  </si>
  <si>
    <t xml:space="preserve">Name of Incumbent </t>
  </si>
  <si>
    <t>Post</t>
  </si>
  <si>
    <t xml:space="preserve">Pay Level
</t>
  </si>
  <si>
    <t>Date From 
Present Pay 
is being taken</t>
  </si>
  <si>
    <t xml:space="preserve">Date 
of Increment </t>
  </si>
  <si>
    <t>Annual Increment Amount</t>
  </si>
  <si>
    <t>Personal Pay</t>
  </si>
  <si>
    <t xml:space="preserve"> Pay in the Level in the Pay Matrix</t>
  </si>
  <si>
    <t xml:space="preserve">Total Basic Pay </t>
  </si>
  <si>
    <t>Opening Balance of  P.P. under Rule 11(6)</t>
  </si>
  <si>
    <t>Adjusted P.P. under Rule 11(6)</t>
  </si>
  <si>
    <t xml:space="preserve">Balace P.P. amt </t>
  </si>
  <si>
    <t>Signature and designation of Drawing officer</t>
  </si>
  <si>
    <t>S.N.</t>
  </si>
  <si>
    <t>Increment amount @3%</t>
  </si>
  <si>
    <t xml:space="preserve">Øekad %&amp; jkmekfo@/kus:@laLFkk@ok0os0o`0@2021@ </t>
  </si>
  <si>
    <t>-</t>
  </si>
  <si>
    <t>jktdh; mPp ek/;fed fo|ky; /kus:</t>
  </si>
  <si>
    <t>30-6-2021 dks izkIr dj jgs osru</t>
  </si>
  <si>
    <r>
      <t xml:space="preserve">ok-os-o`- jkf'k </t>
    </r>
    <r>
      <rPr>
        <sz val="12"/>
        <rFont val="Calibri"/>
        <family val="2"/>
        <scheme val="minor"/>
      </rPr>
      <t>@3%</t>
    </r>
  </si>
  <si>
    <t xml:space="preserve"> osru o`f) Ik'pkr osru</t>
  </si>
  <si>
    <t>izfrfyfi%&amp; lwpukFkZ ,ao dk;ZokFkZ</t>
  </si>
  <si>
    <t xml:space="preserve">04- jf{kr i=koyh </t>
  </si>
  <si>
    <r>
      <rPr>
        <sz val="12"/>
        <color rgb="FF000000"/>
        <rFont val="Calibri"/>
        <family val="2"/>
        <scheme val="minor"/>
      </rPr>
      <t>12-09-2008</t>
    </r>
    <r>
      <rPr>
        <sz val="13"/>
        <color rgb="FF000000"/>
        <rFont val="Calibri"/>
        <family val="2"/>
        <scheme val="minor"/>
      </rPr>
      <t xml:space="preserve"> </t>
    </r>
    <r>
      <rPr>
        <sz val="13"/>
        <color rgb="FF000000"/>
        <rFont val="Kruti Dev 010"/>
      </rPr>
      <t xml:space="preserve">¼NBs osrueku ds vquqlkj ½ ds vuqlj.k esa bl fo|ky; esa dk;Zjr fuEufyf[kr dkfeZdksa dks muds }kjk ,d o"kZ dh larks"ktud lsok iw.kZ djus ij fnukad </t>
    </r>
    <r>
      <rPr>
        <sz val="12"/>
        <color rgb="FF000000"/>
        <rFont val="Calibri"/>
        <family val="2"/>
        <scheme val="minor"/>
      </rPr>
      <t>01/07/2021</t>
    </r>
    <r>
      <rPr>
        <sz val="13"/>
        <color rgb="FF000000"/>
        <rFont val="Kruti Dev 010"/>
      </rPr>
      <t xml:space="preserve"> ls okf"kZd osru o`f} muds uke ds lEeq[k vafdr dkWye la[;k 07 ds vuqlkj Lohd`r dh tkdj rnuqlkj osru ,ao HkRrs fn;s tkus dh Lohd`fr iznku dh tkrh gS A osru o`f) tqykbZ ekg dh izFke rkjh[k dks dkfeZd ds vkdfLed vodk'k ds vfrfjDr vU; vodk'k ij gksus dh fLFkfr esa osru o`f) dk ykHk dk;Zxzg.k djus dh frfFk ls ns; gksxkA    </t>
    </r>
  </si>
  <si>
    <t>jke fuokl</t>
  </si>
  <si>
    <t xml:space="preserve">           izekf.kr fd;k tkrk gS fd mDr dkfeZd@dkfeZdksa us ,sls fdlh vodk'k dk miHkksx ughs fd;k gS ftlls mudh osru o`f) izHkkfor gksrh gksA</t>
  </si>
  <si>
    <t>LFkkbZ</t>
  </si>
  <si>
    <t xml:space="preserve">dzekad %&amp; jkmekfo@/kus:@ys[kk@ok0os0o`0@2021@ </t>
  </si>
  <si>
    <t>Jh Hkokuh'kadj</t>
  </si>
  <si>
    <t>Jh fouksn dqekjh</t>
  </si>
  <si>
    <t>Jh eqds'k 'kekZ</t>
  </si>
  <si>
    <t>O;k[;krk</t>
  </si>
  <si>
    <t>v/;kid</t>
  </si>
  <si>
    <t>Jh iq[kjkt es?koky</t>
  </si>
  <si>
    <t>Jh ekuflag</t>
  </si>
  <si>
    <t>Jh f'kojke eh.kk</t>
  </si>
  <si>
    <t>Jh fouksn dqekj</t>
  </si>
  <si>
    <t>Jh egsUnz dqekj</t>
  </si>
  <si>
    <t>Jh fot; flag</t>
  </si>
  <si>
    <t>Jh cynso flag</t>
  </si>
  <si>
    <t>Jh eukst dqekj</t>
  </si>
  <si>
    <t>Jh Jhjke pkScs</t>
  </si>
  <si>
    <t>Jh QSSyhjke</t>
  </si>
  <si>
    <t>Jh ckcwyky</t>
  </si>
  <si>
    <t>o- v/;kid</t>
  </si>
  <si>
    <t xml:space="preserve"> 'kk- f'k{kd</t>
  </si>
  <si>
    <t xml:space="preserve">        izekf.kr fd;k tkrk gS fd mDr dkfeZdksa us ,sls fdlh vodk'k dk miHkksx ughs fd;k gS ftlls mudh osru o`f) izHkkfor gksrh gksA Lohd`r osru o`f} dk bUnzkt dkfeZd dh lsok iqfLrdk esa dj fn;k x;k gSaA</t>
  </si>
  <si>
    <r>
      <rPr>
        <sz val="12"/>
        <color rgb="FF000000"/>
        <rFont val="Kruti Dev 010"/>
      </rPr>
      <t>jkT; ljdkj ds foRr foHkkx ds vkns'k Øekad%&amp;</t>
    </r>
    <r>
      <rPr>
        <sz val="12"/>
        <color rgb="FF000000"/>
        <rFont val="Kruti Dev 011"/>
      </rPr>
      <t xml:space="preserve"> </t>
    </r>
    <r>
      <rPr>
        <sz val="11"/>
        <color rgb="FF000000"/>
        <rFont val="Calibri"/>
        <family val="2"/>
        <scheme val="minor"/>
      </rPr>
      <t xml:space="preserve">F.15(1)FD(Rules)/2017 Jaipur Dated 30 Oct. 2017 </t>
    </r>
  </si>
  <si>
    <t xml:space="preserve">jktdh; mPp ek/;fed </t>
  </si>
  <si>
    <t>fo|ky; /kus:</t>
  </si>
  <si>
    <t>01- Jheku midks"kkf/kdkjh JhMwaxjx&lt;+</t>
  </si>
  <si>
    <t>Next Increment Date</t>
  </si>
  <si>
    <r>
      <rPr>
        <sz val="12"/>
        <color rgb="FF000000"/>
        <rFont val="Kruti Dev 010"/>
      </rPr>
      <t>,oa lela[;d vkns'k la'kks/ku fnukad 09-12-2017 ds vuqlj.k esa bl fo|ky; esa dk;Zjr fuEufyf[kr dkfeZdksa dks muds }kjk ,d o"kZ dh larks"ktud lsok iw.kZ djus ij fnukad</t>
    </r>
    <r>
      <rPr>
        <sz val="11"/>
        <color rgb="FF000000"/>
        <rFont val="Kruti Dev 010"/>
      </rPr>
      <t xml:space="preserve"> </t>
    </r>
    <r>
      <rPr>
        <sz val="11"/>
        <color rgb="FF000000"/>
        <rFont val="Calibri"/>
        <family val="2"/>
        <scheme val="minor"/>
      </rPr>
      <t>01/07/2021</t>
    </r>
    <r>
      <rPr>
        <sz val="12"/>
        <color rgb="FF000000"/>
        <rFont val="Kruti Dev 010"/>
      </rPr>
      <t xml:space="preserve"> ls okf"kZd osru o`f} muds uke ds lEeq[k vafdr dkWYke la[;k 4 esa vafdr ysoy esfVªDl esa dkWye la[;k 09 esa vafdr osru vuqlkj Lohd`r dh tkdj rnuqlkj osru ,ao HkRrs fn;s tkus dh Lohd`fr iznku dh tkrh gSA osru o`f) tqykbZ ekg dh izFke rkjh[k dks dkfeZd ds vkdfLed vodk'k ds vfrfjDr vU; vodk'k ij gksus dh fLFkfr esa osru o`f) dk ykHk dk;Zxzg.k djus dh frfFk ls ns; gksxkA    </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</si>
</sst>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dd/mm/yyyy"/>
    <numFmt numFmtId="165" formatCode="_(&quot;Rs &quot;* #,##0_);_(&quot;Rs &quot;* \(#,##0\);_(&quot;Rs &quot;* &quot;-&quot;_);_(@_)"/>
    <numFmt numFmtId="166" formatCode="dd/mm/yy;@"/>
  </numFmts>
  <fonts count="67">
    <font>
      <sz val="11"/>
      <color theme="1"/>
      <name val="Calibri"/>
      <family val="2"/>
      <scheme val="minor"/>
    </font>
    <font>
      <sz val="10"/>
      <name val="Arial"/>
      <family val="2"/>
    </font>
    <font>
      <sz val="10"/>
      <name val="Kruti Dev 011"/>
    </font>
    <font>
      <b/>
      <u val="double"/>
      <sz val="14"/>
      <color rgb="FF000000"/>
      <name val="Kruti Dev 010"/>
    </font>
    <font>
      <sz val="12"/>
      <color rgb="FF000000"/>
      <name val="Kruti Dev 011"/>
    </font>
    <font>
      <sz val="12"/>
      <color rgb="FF000000"/>
      <name val="Kruti Dev 010"/>
    </font>
    <font>
      <sz val="13"/>
      <color rgb="FF000000"/>
      <name val="Kruti Dev 010"/>
    </font>
    <font>
      <sz val="12"/>
      <color rgb="FF000000"/>
      <name val="Calibri"/>
      <family val="2"/>
      <scheme val="minor"/>
    </font>
    <font>
      <sz val="13"/>
      <color rgb="FF000000"/>
      <name val="Kruti Dev 011"/>
    </font>
    <font>
      <sz val="13"/>
      <color rgb="FF000000"/>
      <name val="Calibri"/>
      <family val="2"/>
      <scheme val="minor"/>
    </font>
    <font>
      <b/>
      <i/>
      <sz val="11"/>
      <name val="Kruti Dev 011"/>
    </font>
    <font>
      <sz val="11"/>
      <name val="Calibri"/>
      <family val="2"/>
      <scheme val="minor"/>
    </font>
    <font>
      <sz val="8"/>
      <color indexed="8"/>
      <name val="DevLys 010"/>
    </font>
    <font>
      <sz val="13"/>
      <color indexed="8"/>
      <name val="Kruti Dev 010"/>
    </font>
    <font>
      <sz val="12"/>
      <color indexed="8"/>
      <name val="Kruti Dev 010"/>
    </font>
    <font>
      <b/>
      <sz val="12"/>
      <color indexed="8"/>
      <name val="Calibri"/>
      <family val="2"/>
      <scheme val="minor"/>
    </font>
    <font>
      <sz val="11"/>
      <color indexed="8"/>
      <name val="Calibri"/>
      <family val="2"/>
      <scheme val="minor"/>
    </font>
    <font>
      <sz val="12"/>
      <color indexed="8"/>
      <name val="Calibri"/>
      <family val="2"/>
      <scheme val="minor"/>
    </font>
    <font>
      <sz val="11"/>
      <color rgb="FF000000"/>
      <name val="Kruti Dev 010"/>
    </font>
    <font>
      <b/>
      <sz val="12"/>
      <color rgb="FF000000"/>
      <name val="Kruti Dev 010"/>
    </font>
    <font>
      <sz val="11"/>
      <color rgb="FF000000"/>
      <name val="Kruti Dev 011"/>
    </font>
    <font>
      <b/>
      <sz val="12"/>
      <color rgb="FF000000"/>
      <name val="Kruti Dev 011"/>
    </font>
    <font>
      <sz val="10"/>
      <name val="Arial"/>
      <family val="2"/>
    </font>
    <font>
      <b/>
      <u val="double"/>
      <sz val="16"/>
      <color rgb="FF000000"/>
      <name val="Kruti Dev 011"/>
    </font>
    <font>
      <b/>
      <u val="double"/>
      <sz val="14"/>
      <color rgb="FF000000"/>
      <name val="Kruti Dev 011"/>
    </font>
    <font>
      <sz val="12"/>
      <name val="Kruti Dev 010"/>
    </font>
    <font>
      <sz val="13"/>
      <name val="Kruti Dev 010"/>
    </font>
    <font>
      <i/>
      <sz val="12"/>
      <name val="Calibri"/>
      <family val="2"/>
      <scheme val="minor"/>
    </font>
    <font>
      <sz val="10"/>
      <color indexed="8"/>
      <name val="Calibri"/>
      <family val="2"/>
      <scheme val="minor"/>
    </font>
    <font>
      <sz val="11"/>
      <color theme="1"/>
      <name val="DevLys 010"/>
    </font>
    <font>
      <sz val="10"/>
      <color theme="1"/>
      <name val="DevLys 010"/>
    </font>
    <font>
      <b/>
      <sz val="10"/>
      <color theme="1"/>
      <name val="DevLys 020 Condensed"/>
    </font>
    <font>
      <u/>
      <sz val="11"/>
      <color theme="10"/>
      <name val="Calibri"/>
      <family val="2"/>
    </font>
    <font>
      <sz val="11"/>
      <name val="Calibri"/>
      <family val="2"/>
    </font>
    <font>
      <b/>
      <sz val="14"/>
      <name val="Arial"/>
      <family val="2"/>
    </font>
    <font>
      <b/>
      <sz val="11"/>
      <color rgb="FFC00000"/>
      <name val="Calibri"/>
      <family val="2"/>
    </font>
    <font>
      <sz val="11"/>
      <color rgb="FFC00000"/>
      <name val="Calibri"/>
      <family val="2"/>
    </font>
    <font>
      <b/>
      <sz val="11"/>
      <color rgb="FF2D0EE8"/>
      <name val="Calibri"/>
      <family val="2"/>
    </font>
    <font>
      <sz val="11"/>
      <color rgb="FF2D0EE8"/>
      <name val="Calibri"/>
      <family val="2"/>
    </font>
    <font>
      <b/>
      <sz val="11"/>
      <name val="Calibri"/>
      <family val="2"/>
    </font>
    <font>
      <sz val="8"/>
      <name val="Tahoma"/>
      <family val="2"/>
    </font>
    <font>
      <sz val="8"/>
      <color rgb="FF2D0EE8"/>
      <name val="Tahoma"/>
      <family val="2"/>
    </font>
    <font>
      <u/>
      <sz val="11"/>
      <color theme="1"/>
      <name val="Calibri"/>
      <family val="2"/>
      <scheme val="minor"/>
    </font>
    <font>
      <sz val="16"/>
      <color theme="1"/>
      <name val="Calibri"/>
      <family val="2"/>
      <scheme val="minor"/>
    </font>
    <font>
      <b/>
      <sz val="12"/>
      <color theme="1"/>
      <name val="DevLys 010"/>
    </font>
    <font>
      <sz val="10"/>
      <color indexed="8"/>
      <name val="MS Sans Serif"/>
      <family val="2"/>
    </font>
    <font>
      <sz val="12"/>
      <color indexed="8"/>
      <name val="Calibri"/>
      <family val="2"/>
    </font>
    <font>
      <sz val="10"/>
      <color indexed="8"/>
      <name val="Calibri"/>
      <family val="2"/>
    </font>
    <font>
      <u/>
      <sz val="11"/>
      <name val="Calibri"/>
      <family val="2"/>
    </font>
    <font>
      <b/>
      <sz val="12"/>
      <name val="Times New Roman"/>
      <family val="1"/>
    </font>
    <font>
      <sz val="10"/>
      <color theme="1"/>
      <name val="Calibri"/>
      <family val="2"/>
      <scheme val="minor"/>
    </font>
    <font>
      <sz val="10"/>
      <color theme="1"/>
      <name val="Times New Roman"/>
      <family val="1"/>
    </font>
    <font>
      <sz val="11"/>
      <color indexed="8"/>
      <name val="Calibri"/>
      <family val="2"/>
    </font>
    <font>
      <b/>
      <sz val="12"/>
      <color theme="1"/>
      <name val="Calibri"/>
      <family val="2"/>
      <scheme val="minor"/>
    </font>
    <font>
      <sz val="11"/>
      <color theme="1"/>
      <name val="Times New Roman"/>
      <family val="1"/>
    </font>
    <font>
      <sz val="11"/>
      <color indexed="8"/>
      <name val="Kruti Dev 010"/>
    </font>
    <font>
      <sz val="10"/>
      <color rgb="FF000000"/>
      <name val="Kruti Dev 010"/>
    </font>
    <font>
      <sz val="9"/>
      <color rgb="FF000000"/>
      <name val="Kruti Dev 010"/>
    </font>
    <font>
      <sz val="9"/>
      <name val="Arial"/>
      <family val="2"/>
    </font>
    <font>
      <b/>
      <sz val="9"/>
      <color rgb="FF000000"/>
      <name val="Kruti Dev 010"/>
    </font>
    <font>
      <b/>
      <u val="double"/>
      <sz val="12"/>
      <color rgb="FF000000"/>
      <name val="Kruti Dev 010"/>
    </font>
    <font>
      <sz val="12"/>
      <name val="Arial"/>
      <family val="2"/>
    </font>
    <font>
      <sz val="12"/>
      <name val="Calibri"/>
      <family val="2"/>
      <scheme val="minor"/>
    </font>
    <font>
      <i/>
      <sz val="12"/>
      <color indexed="8"/>
      <name val="Calibri"/>
      <family val="2"/>
      <scheme val="minor"/>
    </font>
    <font>
      <sz val="11"/>
      <color theme="1"/>
      <name val="Calibri"/>
      <family val="2"/>
      <scheme val="minor"/>
    </font>
    <font>
      <sz val="11"/>
      <color rgb="FF000000"/>
      <name val="Calibri"/>
      <family val="2"/>
      <scheme val="minor"/>
    </font>
    <font>
      <sz val="18"/>
      <color theme="1"/>
      <name val="Kruti Dev 010"/>
    </font>
  </fonts>
  <fills count="13">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2" tint="-9.9948118533890809E-2"/>
        <bgColor indexed="64"/>
      </patternFill>
    </fill>
    <fill>
      <patternFill patternType="solid">
        <fgColor theme="2"/>
        <bgColor indexed="64"/>
      </patternFill>
    </fill>
    <fill>
      <patternFill patternType="solid">
        <fgColor theme="4" tint="0.79998168889431442"/>
        <bgColor indexed="64"/>
      </patternFill>
    </fill>
    <fill>
      <patternFill patternType="solid">
        <fgColor rgb="FFEDEBDF"/>
        <bgColor indexed="64"/>
      </patternFill>
    </fill>
    <fill>
      <patternFill patternType="solid">
        <fgColor rgb="FFCEF9FE"/>
        <bgColor indexed="64"/>
      </patternFill>
    </fill>
    <fill>
      <patternFill patternType="solid">
        <fgColor rgb="FFF0EFDC"/>
        <bgColor indexed="64"/>
      </patternFill>
    </fill>
    <fill>
      <patternFill patternType="solid">
        <fgColor indexed="9"/>
        <bgColor indexed="64"/>
      </patternFill>
    </fill>
    <fill>
      <patternFill patternType="solid">
        <fgColor indexed="9"/>
        <bgColor indexed="0"/>
      </patternFill>
    </fill>
    <fill>
      <patternFill patternType="solid">
        <fgColor theme="0"/>
        <bgColor indexed="0"/>
      </patternFill>
    </fill>
  </fills>
  <borders count="1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ck">
        <color theme="5" tint="-0.24994659260841701"/>
      </left>
      <right style="dotted">
        <color theme="5" tint="-0.24994659260841701"/>
      </right>
      <top style="dotted">
        <color theme="5" tint="-0.24994659260841701"/>
      </top>
      <bottom style="dotted">
        <color theme="5" tint="-0.24994659260841701"/>
      </bottom>
      <diagonal/>
    </border>
    <border>
      <left style="dotted">
        <color theme="5" tint="-0.24994659260841701"/>
      </left>
      <right style="dotted">
        <color theme="5" tint="-0.24994659260841701"/>
      </right>
      <top style="dotted">
        <color theme="5" tint="-0.24994659260841701"/>
      </top>
      <bottom style="dotted">
        <color theme="5" tint="-0.24994659260841701"/>
      </bottom>
      <diagonal/>
    </border>
    <border>
      <left style="dotted">
        <color theme="5" tint="-0.24994659260841701"/>
      </left>
      <right style="thick">
        <color theme="5" tint="-0.24994659260841701"/>
      </right>
      <top style="dotted">
        <color theme="5" tint="-0.24994659260841701"/>
      </top>
      <bottom style="dotted">
        <color theme="5" tint="-0.24994659260841701"/>
      </bottom>
      <diagonal/>
    </border>
    <border>
      <left/>
      <right style="thin">
        <color indexed="64"/>
      </right>
      <top/>
      <bottom style="thin">
        <color indexed="64"/>
      </bottom>
      <diagonal/>
    </border>
    <border>
      <left style="thin">
        <color indexed="64"/>
      </left>
      <right style="thin">
        <color indexed="64"/>
      </right>
      <top/>
      <bottom/>
      <diagonal/>
    </border>
  </borders>
  <cellStyleXfs count="8">
    <xf numFmtId="0" fontId="0" fillId="0" borderId="0"/>
    <xf numFmtId="0" fontId="1" fillId="0" borderId="0">
      <alignment vertical="center"/>
    </xf>
    <xf numFmtId="0" fontId="12" fillId="0" borderId="1">
      <alignment vertical="top"/>
      <protection locked="0"/>
    </xf>
    <xf numFmtId="0" fontId="22" fillId="0" borderId="0">
      <alignment vertical="center"/>
    </xf>
    <xf numFmtId="0" fontId="32" fillId="0" borderId="0" applyNumberFormat="0" applyFill="0" applyBorder="0" applyAlignment="0" applyProtection="0">
      <alignment vertical="top"/>
      <protection locked="0"/>
    </xf>
    <xf numFmtId="0" fontId="33" fillId="0" borderId="0">
      <alignment vertical="center"/>
    </xf>
    <xf numFmtId="0" fontId="45" fillId="0" borderId="0"/>
    <xf numFmtId="0" fontId="45" fillId="0" borderId="0"/>
  </cellStyleXfs>
  <cellXfs count="201">
    <xf numFmtId="0" fontId="0" fillId="0" borderId="0" xfId="0"/>
    <xf numFmtId="0" fontId="2" fillId="0" borderId="0" xfId="1" applyFont="1">
      <alignment vertical="center"/>
    </xf>
    <xf numFmtId="0" fontId="1" fillId="0" borderId="0" xfId="1">
      <alignment vertical="center"/>
    </xf>
    <xf numFmtId="0" fontId="11" fillId="0" borderId="1" xfId="1" applyFont="1" applyFill="1" applyBorder="1" applyAlignment="1">
      <alignment horizontal="center" vertical="center"/>
    </xf>
    <xf numFmtId="0" fontId="2" fillId="0" borderId="0" xfId="1" applyFont="1" applyFill="1" applyBorder="1" applyAlignment="1">
      <alignment horizontal="center" vertical="center"/>
    </xf>
    <xf numFmtId="0" fontId="14" fillId="0" borderId="0" xfId="2" applyFont="1" applyFill="1" applyBorder="1" applyAlignment="1" applyProtection="1">
      <alignment horizontal="left" vertical="top" wrapText="1"/>
    </xf>
    <xf numFmtId="0" fontId="18" fillId="0" borderId="0" xfId="1" applyFont="1" applyBorder="1" applyAlignment="1"/>
    <xf numFmtId="0" fontId="1" fillId="0" borderId="0" xfId="1" applyFont="1" applyAlignment="1">
      <alignment horizontal="center"/>
    </xf>
    <xf numFmtId="0" fontId="19" fillId="0" borderId="0" xfId="1" applyFont="1" applyBorder="1" applyAlignment="1">
      <alignment vertical="top" wrapText="1"/>
    </xf>
    <xf numFmtId="0" fontId="18" fillId="0" borderId="0" xfId="1" applyFont="1" applyBorder="1" applyAlignment="1">
      <alignment vertical="top"/>
    </xf>
    <xf numFmtId="0" fontId="1" fillId="0" borderId="0" xfId="1" applyFont="1" applyAlignment="1">
      <alignment horizontal="left"/>
    </xf>
    <xf numFmtId="0" fontId="18" fillId="0" borderId="0" xfId="1" applyFont="1" applyBorder="1" applyAlignment="1">
      <alignment horizontal="left" vertical="top"/>
    </xf>
    <xf numFmtId="0" fontId="18" fillId="0" borderId="0" xfId="1" applyFont="1" applyBorder="1" applyAlignment="1">
      <alignment horizontal="left"/>
    </xf>
    <xf numFmtId="0" fontId="19" fillId="0" borderId="0" xfId="1" applyFont="1" applyBorder="1" applyAlignment="1">
      <alignment horizontal="center"/>
    </xf>
    <xf numFmtId="0" fontId="22" fillId="0" borderId="0" xfId="3">
      <alignment vertical="center"/>
    </xf>
    <xf numFmtId="0" fontId="23" fillId="0" borderId="0" xfId="3" applyFont="1" applyBorder="1" applyAlignment="1">
      <alignment horizontal="center"/>
    </xf>
    <xf numFmtId="0" fontId="2" fillId="0" borderId="0" xfId="3" applyFont="1">
      <alignment vertical="center"/>
    </xf>
    <xf numFmtId="0" fontId="25" fillId="0" borderId="1" xfId="3" applyFont="1" applyFill="1" applyBorder="1" applyAlignment="1">
      <alignment horizontal="center" vertical="top" wrapText="1"/>
    </xf>
    <xf numFmtId="0" fontId="10" fillId="0" borderId="1" xfId="3" applyFont="1" applyFill="1" applyBorder="1" applyAlignment="1">
      <alignment horizontal="center" vertical="center" wrapText="1"/>
    </xf>
    <xf numFmtId="0" fontId="10" fillId="0" borderId="1" xfId="3" applyFont="1" applyFill="1" applyBorder="1" applyAlignment="1">
      <alignment horizontal="center" wrapText="1"/>
    </xf>
    <xf numFmtId="0" fontId="27" fillId="0" borderId="1" xfId="3" applyFont="1" applyFill="1" applyBorder="1" applyAlignment="1">
      <alignment horizontal="center" vertical="center"/>
    </xf>
    <xf numFmtId="164" fontId="28" fillId="0" borderId="1" xfId="2" applyNumberFormat="1" applyFont="1" applyFill="1" applyBorder="1" applyAlignment="1" applyProtection="1">
      <alignment horizontal="center" vertical="center"/>
    </xf>
    <xf numFmtId="0" fontId="2" fillId="0" borderId="0" xfId="3" applyFont="1" applyFill="1" applyBorder="1" applyAlignment="1">
      <alignment horizontal="center" vertical="center"/>
    </xf>
    <xf numFmtId="0" fontId="20" fillId="0" borderId="0" xfId="3" applyFont="1" applyBorder="1" applyAlignment="1"/>
    <xf numFmtId="0" fontId="21" fillId="0" borderId="0" xfId="3" applyFont="1" applyBorder="1" applyAlignment="1">
      <alignment vertical="top" wrapText="1"/>
    </xf>
    <xf numFmtId="0" fontId="21" fillId="0" borderId="0" xfId="3" applyFont="1" applyBorder="1" applyAlignment="1"/>
    <xf numFmtId="0" fontId="22" fillId="0" borderId="0" xfId="3" applyFont="1" applyAlignment="1">
      <alignment horizontal="left"/>
    </xf>
    <xf numFmtId="0" fontId="22" fillId="0" borderId="0" xfId="3" applyFont="1" applyAlignment="1">
      <alignment horizontal="center"/>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0" fillId="0" borderId="0" xfId="0" applyAlignment="1">
      <alignment horizontal="center" vertical="center" wrapText="1"/>
    </xf>
    <xf numFmtId="0" fontId="29" fillId="0" borderId="0" xfId="0" applyFont="1"/>
    <xf numFmtId="0" fontId="29" fillId="0" borderId="1" xfId="0" applyFont="1" applyBorder="1" applyAlignment="1">
      <alignment horizontal="center" vertical="center"/>
    </xf>
    <xf numFmtId="0" fontId="30" fillId="0" borderId="0" xfId="0" applyFont="1"/>
    <xf numFmtId="0" fontId="31" fillId="0" borderId="0" xfId="0" applyFont="1" applyAlignment="1">
      <alignment horizontal="center"/>
    </xf>
    <xf numFmtId="0" fontId="33" fillId="2" borderId="0" xfId="5" applyFill="1">
      <alignment vertical="center"/>
    </xf>
    <xf numFmtId="0" fontId="33" fillId="0" borderId="0" xfId="5">
      <alignment vertical="center"/>
    </xf>
    <xf numFmtId="0" fontId="35" fillId="0" borderId="1" xfId="5" applyFont="1" applyFill="1" applyBorder="1" applyAlignment="1">
      <alignment horizontal="center" vertical="center" wrapText="1"/>
    </xf>
    <xf numFmtId="0" fontId="33" fillId="2" borderId="0" xfId="5" applyFill="1" applyAlignment="1">
      <alignment horizontal="center" vertical="center"/>
    </xf>
    <xf numFmtId="0" fontId="37" fillId="0" borderId="1" xfId="5" applyFont="1" applyFill="1" applyBorder="1" applyAlignment="1">
      <alignment horizontal="center" vertical="center" wrapText="1"/>
    </xf>
    <xf numFmtId="0" fontId="38" fillId="3" borderId="1" xfId="5" applyFont="1" applyFill="1" applyBorder="1" applyAlignment="1">
      <alignment horizontal="center" vertical="center"/>
    </xf>
    <xf numFmtId="0" fontId="38" fillId="4" borderId="1" xfId="5" applyFont="1" applyFill="1" applyBorder="1" applyAlignment="1">
      <alignment horizontal="center" vertical="center"/>
    </xf>
    <xf numFmtId="0" fontId="38" fillId="5" borderId="1" xfId="5" applyFont="1" applyFill="1" applyBorder="1" applyAlignment="1">
      <alignment horizontal="center" vertical="center"/>
    </xf>
    <xf numFmtId="0" fontId="39" fillId="0" borderId="1" xfId="5" applyFont="1" applyFill="1" applyBorder="1" applyAlignment="1">
      <alignment horizontal="center" vertical="center" wrapText="1"/>
    </xf>
    <xf numFmtId="0" fontId="39" fillId="3" borderId="1" xfId="5" applyFont="1" applyFill="1" applyBorder="1" applyAlignment="1">
      <alignment horizontal="center" vertical="center"/>
    </xf>
    <xf numFmtId="0" fontId="39" fillId="4" borderId="1" xfId="5" applyFont="1" applyFill="1" applyBorder="1" applyAlignment="1">
      <alignment horizontal="center" vertical="center"/>
    </xf>
    <xf numFmtId="0" fontId="39" fillId="5" borderId="1" xfId="5" applyFont="1" applyFill="1" applyBorder="1" applyAlignment="1">
      <alignment horizontal="center" vertical="center"/>
    </xf>
    <xf numFmtId="0" fontId="39" fillId="2" borderId="0" xfId="5" applyFont="1" applyFill="1" applyAlignment="1">
      <alignment horizontal="center" vertical="center"/>
    </xf>
    <xf numFmtId="0" fontId="39" fillId="0" borderId="0" xfId="5" applyFont="1" applyAlignment="1">
      <alignment horizontal="center" vertical="center"/>
    </xf>
    <xf numFmtId="0" fontId="37" fillId="0" borderId="1" xfId="5" applyFont="1" applyFill="1" applyBorder="1" applyAlignment="1">
      <alignment horizontal="center" vertical="center"/>
    </xf>
    <xf numFmtId="0" fontId="39" fillId="0" borderId="4" xfId="5" applyFont="1" applyFill="1" applyBorder="1" applyAlignment="1">
      <alignment horizontal="center" vertical="center"/>
    </xf>
    <xf numFmtId="0" fontId="33" fillId="6" borderId="11" xfId="5" applyFill="1" applyBorder="1" applyAlignment="1">
      <alignment horizontal="center" vertical="center"/>
    </xf>
    <xf numFmtId="0" fontId="40" fillId="7" borderId="12" xfId="5" applyFont="1" applyFill="1" applyBorder="1" applyAlignment="1">
      <alignment horizontal="center" vertical="center"/>
    </xf>
    <xf numFmtId="0" fontId="41" fillId="8" borderId="12" xfId="5" applyFont="1" applyFill="1" applyBorder="1" applyAlignment="1">
      <alignment horizontal="center" vertical="center"/>
    </xf>
    <xf numFmtId="0" fontId="40" fillId="9" borderId="12" xfId="5" applyFont="1" applyFill="1" applyBorder="1" applyAlignment="1">
      <alignment horizontal="center" vertical="center"/>
    </xf>
    <xf numFmtId="0" fontId="41" fillId="8" borderId="13" xfId="5" applyFont="1" applyFill="1" applyBorder="1" applyAlignment="1">
      <alignment horizontal="center" vertical="center"/>
    </xf>
    <xf numFmtId="0" fontId="0" fillId="0" borderId="0" xfId="0" applyAlignment="1">
      <alignment horizontal="center"/>
    </xf>
    <xf numFmtId="0" fontId="0" fillId="0" borderId="0" xfId="0" applyAlignment="1"/>
    <xf numFmtId="0" fontId="14" fillId="0" borderId="0" xfId="2" applyFont="1" applyFill="1" applyBorder="1" applyAlignment="1" applyProtection="1">
      <alignment horizontal="left" vertical="top" wrapText="1"/>
    </xf>
    <xf numFmtId="0" fontId="0" fillId="0" borderId="2" xfId="0" applyBorder="1" applyAlignment="1">
      <alignment horizontal="center"/>
    </xf>
    <xf numFmtId="0" fontId="0" fillId="0" borderId="0" xfId="0" applyAlignment="1">
      <alignment vertical="center"/>
    </xf>
    <xf numFmtId="0" fontId="0" fillId="0" borderId="0" xfId="0" applyAlignment="1">
      <alignment horizontal="center" vertical="center"/>
    </xf>
    <xf numFmtId="0" fontId="47" fillId="10" borderId="1" xfId="6" applyFont="1" applyFill="1" applyBorder="1" applyAlignment="1" applyProtection="1">
      <alignment horizontal="center" vertical="top"/>
      <protection hidden="1"/>
    </xf>
    <xf numFmtId="165" fontId="46" fillId="0" borderId="1" xfId="6" applyNumberFormat="1" applyFont="1" applyBorder="1" applyAlignment="1" applyProtection="1">
      <alignment vertical="top" wrapText="1"/>
      <protection hidden="1"/>
    </xf>
    <xf numFmtId="0" fontId="48" fillId="0" borderId="0" xfId="4" applyFont="1" applyAlignment="1" applyProtection="1"/>
    <xf numFmtId="0" fontId="49" fillId="0" borderId="0" xfId="4" applyFont="1" applyAlignment="1" applyProtection="1"/>
    <xf numFmtId="0" fontId="50" fillId="0" borderId="0" xfId="0" applyFont="1"/>
    <xf numFmtId="0" fontId="52" fillId="10" borderId="0" xfId="6" applyFont="1" applyFill="1" applyProtection="1">
      <protection hidden="1"/>
    </xf>
    <xf numFmtId="0" fontId="52" fillId="10" borderId="0" xfId="6" applyFont="1" applyFill="1" applyAlignment="1" applyProtection="1">
      <protection hidden="1"/>
    </xf>
    <xf numFmtId="0" fontId="54" fillId="0" borderId="1" xfId="0" applyFont="1" applyBorder="1" applyAlignment="1">
      <alignment horizontal="center"/>
    </xf>
    <xf numFmtId="0" fontId="47" fillId="0" borderId="1" xfId="7" applyFont="1" applyBorder="1" applyAlignment="1" applyProtection="1">
      <alignment horizontal="center" vertical="center" wrapText="1" shrinkToFit="1"/>
      <protection hidden="1"/>
    </xf>
    <xf numFmtId="1" fontId="0" fillId="2" borderId="1" xfId="0" applyNumberFormat="1" applyFill="1" applyBorder="1" applyAlignment="1" applyProtection="1">
      <alignment horizontal="center" vertical="center"/>
      <protection hidden="1"/>
    </xf>
    <xf numFmtId="165" fontId="46" fillId="0" borderId="1" xfId="6" applyNumberFormat="1" applyFont="1" applyBorder="1" applyAlignment="1" applyProtection="1">
      <alignment vertical="top" wrapText="1"/>
      <protection locked="0" hidden="1"/>
    </xf>
    <xf numFmtId="15" fontId="46" fillId="10" borderId="1" xfId="6" applyNumberFormat="1" applyFont="1" applyFill="1" applyBorder="1" applyAlignment="1" applyProtection="1">
      <alignment horizontal="center" vertical="top"/>
      <protection locked="0" hidden="1"/>
    </xf>
    <xf numFmtId="15" fontId="46" fillId="12" borderId="1" xfId="7" applyNumberFormat="1" applyFont="1" applyFill="1" applyBorder="1" applyAlignment="1" applyProtection="1">
      <alignment horizontal="center" vertical="center" wrapText="1"/>
      <protection locked="0" hidden="1"/>
    </xf>
    <xf numFmtId="0" fontId="13" fillId="0" borderId="1" xfId="2" applyFont="1" applyFill="1" applyBorder="1" applyAlignment="1" applyProtection="1">
      <alignment horizontal="left" vertical="center"/>
      <protection locked="0"/>
    </xf>
    <xf numFmtId="0" fontId="14" fillId="0" borderId="1" xfId="2" applyFont="1" applyFill="1" applyBorder="1" applyAlignment="1" applyProtection="1">
      <alignment horizontal="left" vertical="center"/>
      <protection locked="0"/>
    </xf>
    <xf numFmtId="0" fontId="13" fillId="0" borderId="1" xfId="2" applyFont="1" applyFill="1" applyBorder="1" applyAlignment="1" applyProtection="1">
      <alignment horizontal="left"/>
      <protection locked="0"/>
    </xf>
    <xf numFmtId="0" fontId="15" fillId="0" borderId="1" xfId="2" applyNumberFormat="1" applyFont="1" applyFill="1" applyBorder="1" applyAlignment="1" applyProtection="1">
      <alignment horizontal="center"/>
      <protection locked="0"/>
    </xf>
    <xf numFmtId="14" fontId="16" fillId="0" borderId="1" xfId="2" applyNumberFormat="1" applyFont="1" applyFill="1" applyBorder="1" applyAlignment="1" applyProtection="1">
      <alignment horizontal="center"/>
      <protection locked="0"/>
    </xf>
    <xf numFmtId="0" fontId="14" fillId="0" borderId="0" xfId="2" applyFont="1" applyFill="1" applyBorder="1" applyAlignment="1" applyProtection="1">
      <alignment vertical="top" wrapText="1"/>
    </xf>
    <xf numFmtId="0" fontId="56" fillId="0" borderId="0" xfId="1" applyFont="1" applyBorder="1" applyAlignment="1"/>
    <xf numFmtId="0" fontId="1" fillId="0" borderId="0" xfId="1" applyFont="1">
      <alignment vertical="center"/>
    </xf>
    <xf numFmtId="0" fontId="57" fillId="0" borderId="0" xfId="1" applyFont="1" applyBorder="1" applyAlignment="1"/>
    <xf numFmtId="0" fontId="58" fillId="0" borderId="0" xfId="1" applyFont="1" applyAlignment="1">
      <alignment horizontal="center"/>
    </xf>
    <xf numFmtId="0" fontId="59" fillId="0" borderId="0" xfId="1" applyFont="1" applyBorder="1" applyAlignment="1">
      <alignment vertical="top" wrapText="1"/>
    </xf>
    <xf numFmtId="0" fontId="58" fillId="0" borderId="0" xfId="1" applyFont="1">
      <alignment vertical="center"/>
    </xf>
    <xf numFmtId="0" fontId="61" fillId="0" borderId="0" xfId="1" applyFont="1">
      <alignment vertical="center"/>
    </xf>
    <xf numFmtId="0" fontId="56" fillId="0" borderId="0" xfId="1" applyFont="1" applyBorder="1" applyAlignment="1">
      <alignment vertical="top" wrapText="1"/>
    </xf>
    <xf numFmtId="1" fontId="28" fillId="0" borderId="1" xfId="2" applyNumberFormat="1" applyFont="1" applyFill="1" applyBorder="1" applyAlignment="1" applyProtection="1">
      <alignment horizontal="center" vertical="center"/>
    </xf>
    <xf numFmtId="0" fontId="14" fillId="0" borderId="1" xfId="2" applyFont="1" applyFill="1" applyBorder="1" applyAlignment="1" applyProtection="1">
      <alignment horizontal="left" vertical="center" wrapText="1"/>
      <protection locked="0"/>
    </xf>
    <xf numFmtId="164" fontId="28" fillId="0" borderId="1" xfId="2" applyNumberFormat="1" applyFont="1" applyFill="1" applyBorder="1" applyAlignment="1" applyProtection="1">
      <alignment horizontal="center" vertical="center"/>
      <protection locked="0"/>
    </xf>
    <xf numFmtId="0" fontId="17" fillId="0" borderId="1" xfId="2" applyNumberFormat="1" applyFont="1" applyFill="1" applyBorder="1" applyAlignment="1" applyProtection="1">
      <alignment horizontal="center" vertical="center"/>
    </xf>
    <xf numFmtId="0" fontId="17" fillId="0" borderId="1" xfId="2" applyNumberFormat="1" applyFont="1" applyFill="1" applyBorder="1" applyAlignment="1" applyProtection="1">
      <alignment horizontal="center" vertical="center"/>
      <protection locked="0"/>
    </xf>
    <xf numFmtId="0" fontId="63" fillId="0" borderId="1" xfId="2" applyNumberFormat="1" applyFont="1" applyFill="1" applyBorder="1" applyAlignment="1" applyProtection="1">
      <alignment horizontal="center" vertical="center"/>
      <protection locked="0"/>
    </xf>
    <xf numFmtId="1" fontId="17" fillId="0" borderId="1" xfId="2" applyNumberFormat="1" applyFont="1" applyFill="1" applyBorder="1" applyAlignment="1" applyProtection="1">
      <alignment horizontal="center" vertical="center"/>
    </xf>
    <xf numFmtId="0" fontId="63" fillId="0" borderId="1" xfId="2" applyNumberFormat="1" applyFont="1" applyFill="1" applyBorder="1" applyAlignment="1" applyProtection="1">
      <alignment horizontal="center" vertical="center"/>
    </xf>
    <xf numFmtId="1" fontId="63" fillId="0" borderId="1" xfId="2" applyNumberFormat="1" applyFont="1" applyFill="1" applyBorder="1" applyAlignment="1" applyProtection="1">
      <alignment horizontal="center" vertical="center"/>
    </xf>
    <xf numFmtId="0" fontId="0" fillId="0" borderId="1" xfId="0" applyFont="1" applyBorder="1" applyAlignment="1">
      <alignment horizontal="center" vertical="center"/>
    </xf>
    <xf numFmtId="0" fontId="0" fillId="0" borderId="1" xfId="0" applyFont="1" applyBorder="1" applyAlignment="1" applyProtection="1">
      <alignment horizontal="center" vertical="center"/>
      <protection locked="0"/>
    </xf>
    <xf numFmtId="14" fontId="0" fillId="0" borderId="1" xfId="0" applyNumberFormat="1" applyFont="1" applyBorder="1" applyAlignment="1">
      <alignment horizontal="center" vertical="center"/>
    </xf>
    <xf numFmtId="166" fontId="0" fillId="0" borderId="1" xfId="0" applyNumberFormat="1" applyFont="1" applyBorder="1" applyAlignment="1">
      <alignment horizontal="center" vertical="center"/>
    </xf>
    <xf numFmtId="0" fontId="21" fillId="0" borderId="0" xfId="3" applyFont="1" applyBorder="1" applyAlignment="1" applyProtection="1">
      <protection locked="0"/>
    </xf>
    <xf numFmtId="0" fontId="20" fillId="0" borderId="0" xfId="3" applyFont="1" applyBorder="1" applyAlignment="1" applyProtection="1">
      <protection locked="0"/>
    </xf>
    <xf numFmtId="0" fontId="20" fillId="0" borderId="0" xfId="3" applyFont="1" applyBorder="1" applyAlignment="1" applyProtection="1">
      <alignment vertical="top"/>
      <protection locked="0"/>
    </xf>
    <xf numFmtId="0" fontId="56" fillId="0" borderId="0" xfId="1" applyFont="1" applyBorder="1" applyAlignment="1" applyProtection="1">
      <protection locked="0"/>
    </xf>
    <xf numFmtId="0" fontId="56" fillId="0" borderId="0" xfId="1" applyFont="1" applyBorder="1" applyAlignment="1" applyProtection="1">
      <alignment horizontal="center"/>
      <protection locked="0"/>
    </xf>
    <xf numFmtId="0" fontId="56" fillId="0" borderId="0" xfId="1" applyFont="1" applyBorder="1" applyAlignment="1" applyProtection="1">
      <alignment horizontal="left" vertical="top"/>
      <protection locked="0"/>
    </xf>
    <xf numFmtId="0" fontId="56" fillId="0" borderId="0" xfId="1" applyFont="1" applyBorder="1" applyAlignment="1" applyProtection="1">
      <alignment vertical="top"/>
      <protection locked="0"/>
    </xf>
    <xf numFmtId="0" fontId="1" fillId="0" borderId="0" xfId="1" applyFont="1" applyProtection="1">
      <alignment vertical="center"/>
      <protection locked="0"/>
    </xf>
    <xf numFmtId="0" fontId="56" fillId="0" borderId="0" xfId="1" applyFont="1" applyBorder="1" applyAlignment="1" applyProtection="1">
      <alignment horizontal="left"/>
      <protection locked="0"/>
    </xf>
    <xf numFmtId="0" fontId="56" fillId="0" borderId="0" xfId="1" applyFont="1" applyBorder="1" applyAlignment="1" applyProtection="1">
      <alignment horizontal="center" vertical="top" wrapText="1"/>
      <protection locked="0"/>
    </xf>
    <xf numFmtId="0" fontId="56" fillId="0" borderId="0" xfId="1" applyFont="1" applyBorder="1" applyAlignment="1" applyProtection="1">
      <alignment horizontal="left" vertical="top"/>
      <protection locked="0"/>
    </xf>
    <xf numFmtId="0" fontId="60" fillId="0" borderId="0" xfId="1" applyFont="1" applyBorder="1" applyAlignment="1">
      <alignment horizontal="center"/>
    </xf>
    <xf numFmtId="0" fontId="52" fillId="0" borderId="1" xfId="7" applyFont="1" applyBorder="1" applyAlignment="1" applyProtection="1">
      <alignment horizontal="center" vertical="center" wrapText="1" shrinkToFit="1"/>
      <protection hidden="1"/>
    </xf>
    <xf numFmtId="0" fontId="55" fillId="0" borderId="1" xfId="2" applyFont="1" applyFill="1" applyBorder="1" applyAlignment="1" applyProtection="1">
      <alignment horizontal="left" vertical="center"/>
      <protection locked="0"/>
    </xf>
    <xf numFmtId="0" fontId="52" fillId="12" borderId="1" xfId="7" applyFont="1" applyFill="1" applyBorder="1" applyAlignment="1" applyProtection="1">
      <alignment horizontal="center" vertical="top" wrapText="1"/>
      <protection locked="0" hidden="1"/>
    </xf>
    <xf numFmtId="15" fontId="52" fillId="10" borderId="1" xfId="6" applyNumberFormat="1" applyFont="1" applyFill="1" applyBorder="1" applyAlignment="1" applyProtection="1">
      <alignment horizontal="center" vertical="top"/>
      <protection locked="0" hidden="1"/>
    </xf>
    <xf numFmtId="15" fontId="52" fillId="12" borderId="1" xfId="7" applyNumberFormat="1" applyFont="1" applyFill="1" applyBorder="1" applyAlignment="1" applyProtection="1">
      <alignment horizontal="center" vertical="center" wrapText="1"/>
      <protection locked="0" hidden="1"/>
    </xf>
    <xf numFmtId="165" fontId="52" fillId="0" borderId="1" xfId="6" applyNumberFormat="1" applyFont="1" applyBorder="1" applyAlignment="1" applyProtection="1">
      <alignment vertical="top" wrapText="1"/>
      <protection locked="0" hidden="1"/>
    </xf>
    <xf numFmtId="1" fontId="64" fillId="2" borderId="1" xfId="0" applyNumberFormat="1" applyFont="1" applyFill="1" applyBorder="1" applyAlignment="1" applyProtection="1">
      <alignment horizontal="center" vertical="center"/>
      <protection hidden="1"/>
    </xf>
    <xf numFmtId="165" fontId="52" fillId="0" borderId="1" xfId="6" applyNumberFormat="1" applyFont="1" applyBorder="1" applyAlignment="1" applyProtection="1">
      <alignment vertical="top" wrapText="1"/>
      <protection hidden="1"/>
    </xf>
    <xf numFmtId="0" fontId="55" fillId="0" borderId="1" xfId="2" applyFont="1" applyFill="1" applyBorder="1" applyAlignment="1" applyProtection="1">
      <alignment horizontal="left"/>
      <protection locked="0"/>
    </xf>
    <xf numFmtId="0" fontId="16" fillId="0" borderId="1" xfId="2" applyNumberFormat="1" applyFont="1" applyFill="1" applyBorder="1" applyAlignment="1" applyProtection="1">
      <alignment horizontal="center"/>
      <protection locked="0"/>
    </xf>
    <xf numFmtId="0" fontId="55" fillId="0" borderId="1" xfId="2" applyFont="1" applyFill="1" applyBorder="1" applyAlignment="1" applyProtection="1">
      <alignment horizontal="center" vertical="center"/>
      <protection locked="0"/>
    </xf>
    <xf numFmtId="0" fontId="55" fillId="0" borderId="1" xfId="2" quotePrefix="1" applyFont="1" applyFill="1" applyBorder="1" applyAlignment="1" applyProtection="1">
      <alignment horizontal="center" vertical="center"/>
      <protection locked="0"/>
    </xf>
    <xf numFmtId="0" fontId="29" fillId="0" borderId="1" xfId="0" applyFont="1" applyBorder="1" applyAlignment="1">
      <alignment horizontal="left" vertical="center"/>
    </xf>
    <xf numFmtId="0" fontId="4" fillId="0" borderId="0" xfId="1" applyFont="1" applyBorder="1" applyAlignment="1" applyProtection="1">
      <alignment horizontal="right" vertical="center" wrapText="1"/>
      <protection locked="0"/>
    </xf>
    <xf numFmtId="0" fontId="56" fillId="0" borderId="0" xfId="1" applyFont="1" applyBorder="1" applyAlignment="1" applyProtection="1">
      <alignment horizontal="center" vertical="top" wrapText="1"/>
      <protection locked="0"/>
    </xf>
    <xf numFmtId="0" fontId="56" fillId="0" borderId="0" xfId="1" applyFont="1" applyBorder="1" applyAlignment="1" applyProtection="1">
      <alignment horizontal="center" vertical="top"/>
      <protection locked="0"/>
    </xf>
    <xf numFmtId="0" fontId="3" fillId="0" borderId="0" xfId="1" applyFont="1" applyBorder="1" applyAlignment="1" applyProtection="1">
      <alignment horizontal="center" vertical="center"/>
      <protection locked="0"/>
    </xf>
    <xf numFmtId="0" fontId="60" fillId="0" borderId="0" xfId="1" applyFont="1" applyBorder="1" applyAlignment="1">
      <alignment horizontal="center"/>
    </xf>
    <xf numFmtId="0" fontId="55" fillId="0" borderId="3" xfId="2" applyFont="1" applyFill="1" applyBorder="1" applyAlignment="1" applyProtection="1">
      <alignment horizontal="left" vertical="center" wrapText="1"/>
    </xf>
    <xf numFmtId="0" fontId="47" fillId="10" borderId="1" xfId="6" applyFont="1" applyFill="1" applyBorder="1" applyAlignment="1" applyProtection="1">
      <alignment horizontal="center" vertical="top" wrapText="1"/>
      <protection hidden="1"/>
    </xf>
    <xf numFmtId="0" fontId="50" fillId="0" borderId="4" xfId="0" applyFont="1" applyBorder="1" applyAlignment="1" applyProtection="1">
      <alignment horizontal="center" vertical="center" wrapText="1"/>
      <protection hidden="1"/>
    </xf>
    <xf numFmtId="0" fontId="50" fillId="0" borderId="15" xfId="0" applyFont="1" applyBorder="1" applyAlignment="1" applyProtection="1">
      <alignment horizontal="center" vertical="center" wrapText="1"/>
      <protection hidden="1"/>
    </xf>
    <xf numFmtId="0" fontId="50" fillId="0" borderId="5" xfId="0" applyFont="1" applyBorder="1" applyAlignment="1" applyProtection="1">
      <alignment horizontal="center" vertical="center" wrapText="1"/>
      <protection hidden="1"/>
    </xf>
    <xf numFmtId="0" fontId="50" fillId="0" borderId="4" xfId="0" applyFont="1" applyBorder="1" applyAlignment="1" applyProtection="1">
      <alignment horizontal="center" vertical="top" wrapText="1"/>
      <protection hidden="1"/>
    </xf>
    <xf numFmtId="0" fontId="50" fillId="0" borderId="15" xfId="0" applyFont="1" applyBorder="1" applyAlignment="1" applyProtection="1">
      <alignment horizontal="center" vertical="top" wrapText="1"/>
      <protection hidden="1"/>
    </xf>
    <xf numFmtId="0" fontId="50" fillId="0" borderId="5" xfId="0" applyFont="1" applyBorder="1" applyAlignment="1" applyProtection="1">
      <alignment horizontal="center" vertical="top" wrapText="1"/>
      <protection hidden="1"/>
    </xf>
    <xf numFmtId="0" fontId="47" fillId="10" borderId="4" xfId="6" applyFont="1" applyFill="1" applyBorder="1" applyAlignment="1" applyProtection="1">
      <alignment horizontal="center" vertical="center" wrapText="1"/>
      <protection hidden="1"/>
    </xf>
    <xf numFmtId="0" fontId="47" fillId="10" borderId="15" xfId="6" applyFont="1" applyFill="1" applyBorder="1" applyAlignment="1" applyProtection="1">
      <alignment horizontal="center" vertical="center" wrapText="1"/>
      <protection hidden="1"/>
    </xf>
    <xf numFmtId="0" fontId="47" fillId="10" borderId="5" xfId="6" applyFont="1" applyFill="1" applyBorder="1" applyAlignment="1" applyProtection="1">
      <alignment horizontal="center" vertical="center" wrapText="1"/>
      <protection hidden="1"/>
    </xf>
    <xf numFmtId="0" fontId="47" fillId="10" borderId="4" xfId="6" applyFont="1" applyFill="1" applyBorder="1" applyAlignment="1" applyProtection="1">
      <alignment horizontal="center" vertical="center"/>
      <protection hidden="1"/>
    </xf>
    <xf numFmtId="0" fontId="47" fillId="10" borderId="15" xfId="6" applyFont="1" applyFill="1" applyBorder="1" applyAlignment="1" applyProtection="1">
      <alignment horizontal="center" vertical="center"/>
      <protection hidden="1"/>
    </xf>
    <xf numFmtId="0" fontId="47" fillId="10" borderId="5" xfId="6" applyFont="1" applyFill="1" applyBorder="1" applyAlignment="1" applyProtection="1">
      <alignment horizontal="center" vertical="center"/>
      <protection hidden="1"/>
    </xf>
    <xf numFmtId="0" fontId="47" fillId="11" borderId="4" xfId="6" applyFont="1" applyFill="1" applyBorder="1" applyAlignment="1" applyProtection="1">
      <alignment horizontal="center" vertical="center" wrapText="1"/>
      <protection hidden="1"/>
    </xf>
    <xf numFmtId="0" fontId="47" fillId="11" borderId="15" xfId="6" applyFont="1" applyFill="1" applyBorder="1" applyAlignment="1" applyProtection="1">
      <alignment horizontal="center" vertical="center" wrapText="1"/>
      <protection hidden="1"/>
    </xf>
    <xf numFmtId="0" fontId="47" fillId="11" borderId="5" xfId="6" applyFont="1" applyFill="1" applyBorder="1" applyAlignment="1" applyProtection="1">
      <alignment horizontal="center" vertical="center" wrapText="1"/>
      <protection hidden="1"/>
    </xf>
    <xf numFmtId="0" fontId="47" fillId="10" borderId="6" xfId="6" applyFont="1" applyFill="1" applyBorder="1" applyAlignment="1" applyProtection="1">
      <alignment horizontal="center" wrapText="1"/>
      <protection hidden="1"/>
    </xf>
    <xf numFmtId="0" fontId="47" fillId="10" borderId="7" xfId="6" applyFont="1" applyFill="1" applyBorder="1" applyAlignment="1" applyProtection="1">
      <alignment horizontal="center" wrapText="1"/>
      <protection hidden="1"/>
    </xf>
    <xf numFmtId="0" fontId="47" fillId="10" borderId="8" xfId="6" applyFont="1" applyFill="1" applyBorder="1" applyAlignment="1" applyProtection="1">
      <alignment horizontal="center" wrapText="1"/>
      <protection hidden="1"/>
    </xf>
    <xf numFmtId="0" fontId="56" fillId="0" borderId="0" xfId="1" applyFont="1" applyBorder="1" applyAlignment="1" applyProtection="1">
      <alignment horizontal="left" vertical="top"/>
      <protection locked="0"/>
    </xf>
    <xf numFmtId="0" fontId="56" fillId="0" borderId="0" xfId="1" applyFont="1" applyBorder="1" applyAlignment="1" applyProtection="1">
      <alignment horizontal="left"/>
      <protection locked="0"/>
    </xf>
    <xf numFmtId="0" fontId="56" fillId="0" borderId="0" xfId="1" applyFont="1" applyBorder="1" applyAlignment="1" applyProtection="1">
      <alignment horizontal="center"/>
      <protection locked="0"/>
    </xf>
    <xf numFmtId="0" fontId="14" fillId="0" borderId="3" xfId="2" applyFont="1" applyFill="1" applyBorder="1" applyAlignment="1" applyProtection="1">
      <alignment horizontal="left" vertical="top" wrapText="1"/>
    </xf>
    <xf numFmtId="0" fontId="21" fillId="0" borderId="0" xfId="3" applyFont="1" applyBorder="1" applyAlignment="1">
      <alignment horizontal="center" vertical="top" wrapText="1"/>
    </xf>
    <xf numFmtId="0" fontId="20" fillId="0" borderId="0" xfId="3" applyFont="1" applyBorder="1" applyAlignment="1" applyProtection="1">
      <alignment horizontal="left" vertical="top"/>
      <protection locked="0"/>
    </xf>
    <xf numFmtId="0" fontId="20" fillId="0" borderId="0" xfId="3" applyFont="1" applyBorder="1" applyAlignment="1" applyProtection="1">
      <alignment horizontal="left"/>
      <protection locked="0"/>
    </xf>
    <xf numFmtId="0" fontId="2" fillId="0" borderId="0" xfId="3" applyFont="1" applyAlignment="1">
      <alignment horizontal="center" vertical="center"/>
    </xf>
    <xf numFmtId="0" fontId="21" fillId="0" borderId="0" xfId="3" applyFont="1" applyBorder="1" applyAlignment="1" applyProtection="1">
      <alignment horizontal="center" vertical="top" wrapText="1"/>
      <protection locked="0"/>
    </xf>
    <xf numFmtId="0" fontId="23" fillId="0" borderId="0" xfId="3" applyFont="1" applyBorder="1" applyAlignment="1">
      <alignment horizontal="center"/>
    </xf>
    <xf numFmtId="0" fontId="24" fillId="0" borderId="0" xfId="3" applyFont="1" applyBorder="1" applyAlignment="1">
      <alignment horizontal="center"/>
    </xf>
    <xf numFmtId="0" fontId="4" fillId="0" borderId="0" xfId="3" applyFont="1" applyBorder="1" applyAlignment="1">
      <alignment horizontal="right" vertical="top" wrapText="1"/>
    </xf>
    <xf numFmtId="0" fontId="8" fillId="0" borderId="0" xfId="3" applyFont="1" applyBorder="1" applyAlignment="1">
      <alignment horizontal="justify" vertical="center" wrapText="1"/>
    </xf>
    <xf numFmtId="0" fontId="25" fillId="0" borderId="1" xfId="3" applyFont="1" applyFill="1" applyBorder="1" applyAlignment="1">
      <alignment horizontal="center" vertical="center" wrapText="1"/>
    </xf>
    <xf numFmtId="0" fontId="26" fillId="0" borderId="1" xfId="3" applyFont="1" applyFill="1" applyBorder="1" applyAlignment="1">
      <alignment horizontal="center" vertical="top" wrapText="1"/>
    </xf>
    <xf numFmtId="0" fontId="25" fillId="0" borderId="1" xfId="3" applyFont="1" applyFill="1" applyBorder="1" applyAlignment="1">
      <alignment horizontal="center" vertical="top" wrapText="1"/>
    </xf>
    <xf numFmtId="0" fontId="25" fillId="0" borderId="4" xfId="3" applyFont="1" applyFill="1" applyBorder="1" applyAlignment="1">
      <alignment horizontal="center" vertical="center" wrapText="1"/>
    </xf>
    <xf numFmtId="0" fontId="25" fillId="0" borderId="5" xfId="3" applyFont="1" applyFill="1" applyBorder="1" applyAlignment="1">
      <alignment horizontal="center" vertical="center" wrapText="1"/>
    </xf>
    <xf numFmtId="0" fontId="51" fillId="0" borderId="0" xfId="0" applyFont="1" applyAlignment="1">
      <alignment horizontal="center"/>
    </xf>
    <xf numFmtId="0" fontId="29" fillId="0" borderId="10" xfId="0" applyFont="1" applyBorder="1" applyAlignment="1">
      <alignment horizontal="center" vertical="center" textRotation="90" wrapText="1"/>
    </xf>
    <xf numFmtId="0" fontId="29" fillId="0" borderId="14" xfId="0" applyFont="1" applyBorder="1" applyAlignment="1">
      <alignment horizontal="center" vertical="center" textRotation="90" wrapText="1"/>
    </xf>
    <xf numFmtId="0" fontId="0" fillId="0" borderId="0" xfId="0" applyAlignment="1">
      <alignment horizontal="center"/>
    </xf>
    <xf numFmtId="0" fontId="66" fillId="0" borderId="0" xfId="0" applyFont="1" applyAlignment="1" applyProtection="1">
      <alignment horizontal="center"/>
      <protection locked="0"/>
    </xf>
    <xf numFmtId="0" fontId="44" fillId="0" borderId="0" xfId="0" applyFont="1" applyAlignment="1">
      <alignment horizontal="center"/>
    </xf>
    <xf numFmtId="0" fontId="42" fillId="0" borderId="0" xfId="0" applyFont="1" applyAlignment="1">
      <alignment horizontal="center" vertical="center"/>
    </xf>
    <xf numFmtId="0" fontId="29" fillId="0" borderId="4" xfId="0" applyFont="1" applyBorder="1" applyAlignment="1">
      <alignment horizontal="center" vertical="center" wrapText="1"/>
    </xf>
    <xf numFmtId="0" fontId="29" fillId="0" borderId="5" xfId="0" applyFont="1" applyBorder="1" applyAlignment="1">
      <alignment horizontal="center" vertical="center" wrapText="1"/>
    </xf>
    <xf numFmtId="0" fontId="30" fillId="0" borderId="6" xfId="0" applyFont="1" applyBorder="1" applyAlignment="1">
      <alignment horizontal="center" vertical="center" wrapText="1"/>
    </xf>
    <xf numFmtId="0" fontId="30" fillId="0" borderId="8" xfId="0" applyFont="1" applyBorder="1" applyAlignment="1">
      <alignment horizontal="center" vertical="center" wrapText="1"/>
    </xf>
    <xf numFmtId="0" fontId="29" fillId="0" borderId="6" xfId="0" applyFont="1" applyBorder="1" applyAlignment="1">
      <alignment horizontal="center" vertical="center" wrapText="1"/>
    </xf>
    <xf numFmtId="0" fontId="29" fillId="0" borderId="7" xfId="0" applyFont="1" applyBorder="1" applyAlignment="1">
      <alignment horizontal="center" vertical="center" wrapText="1"/>
    </xf>
    <xf numFmtId="0" fontId="29" fillId="0" borderId="8" xfId="0" applyFont="1" applyBorder="1" applyAlignment="1">
      <alignment horizontal="center" vertical="center" wrapText="1"/>
    </xf>
    <xf numFmtId="0" fontId="30" fillId="0" borderId="4" xfId="0" applyFont="1" applyBorder="1" applyAlignment="1">
      <alignment horizontal="center" vertical="center" wrapText="1"/>
    </xf>
    <xf numFmtId="0" fontId="30" fillId="0" borderId="5" xfId="0" applyFont="1" applyBorder="1" applyAlignment="1">
      <alignment horizontal="center" vertical="center" wrapText="1"/>
    </xf>
    <xf numFmtId="0" fontId="43" fillId="0" borderId="0" xfId="0" applyFont="1" applyAlignment="1">
      <alignment horizontal="center" vertical="top"/>
    </xf>
    <xf numFmtId="0" fontId="53" fillId="0" borderId="0" xfId="0" applyFont="1" applyAlignment="1">
      <alignment horizontal="center"/>
    </xf>
    <xf numFmtId="0" fontId="0" fillId="0" borderId="0" xfId="0" applyAlignment="1">
      <alignment horizontal="justify" vertical="justify" wrapText="1"/>
    </xf>
    <xf numFmtId="0" fontId="0" fillId="0" borderId="2" xfId="0" applyBorder="1" applyAlignment="1">
      <alignment horizontal="justify" vertical="justify" wrapText="1"/>
    </xf>
    <xf numFmtId="0" fontId="39" fillId="0" borderId="9" xfId="5" applyFont="1" applyFill="1" applyBorder="1" applyAlignment="1">
      <alignment horizontal="center" vertical="center"/>
    </xf>
    <xf numFmtId="0" fontId="39" fillId="0" borderId="3" xfId="5" applyFont="1" applyFill="1" applyBorder="1" applyAlignment="1">
      <alignment horizontal="center" vertical="center"/>
    </xf>
    <xf numFmtId="0" fontId="39" fillId="0" borderId="10" xfId="5" applyFont="1" applyFill="1" applyBorder="1" applyAlignment="1">
      <alignment horizontal="center" vertical="center"/>
    </xf>
    <xf numFmtId="0" fontId="34" fillId="0" borderId="2" xfId="5" applyFont="1" applyBorder="1" applyAlignment="1">
      <alignment horizontal="center" vertical="center"/>
    </xf>
    <xf numFmtId="0" fontId="36" fillId="3" borderId="1" xfId="5" applyFont="1" applyFill="1" applyBorder="1" applyAlignment="1">
      <alignment horizontal="center" vertical="center"/>
    </xf>
    <xf numFmtId="0" fontId="36" fillId="4" borderId="6" xfId="5" applyFont="1" applyFill="1" applyBorder="1" applyAlignment="1">
      <alignment horizontal="center" vertical="center"/>
    </xf>
    <xf numFmtId="0" fontId="36" fillId="4" borderId="7" xfId="5" applyFont="1" applyFill="1" applyBorder="1" applyAlignment="1">
      <alignment horizontal="center" vertical="center"/>
    </xf>
    <xf numFmtId="0" fontId="36" fillId="4" borderId="8" xfId="5" applyFont="1" applyFill="1" applyBorder="1" applyAlignment="1">
      <alignment horizontal="center" vertical="center"/>
    </xf>
    <xf numFmtId="0" fontId="36" fillId="5" borderId="1" xfId="5" applyFont="1" applyFill="1" applyBorder="1" applyAlignment="1">
      <alignment horizontal="center" vertical="center"/>
    </xf>
    <xf numFmtId="14" fontId="46" fillId="0" borderId="1" xfId="6" applyNumberFormat="1" applyFont="1" applyBorder="1" applyAlignment="1" applyProtection="1">
      <alignment vertical="top" wrapText="1"/>
      <protection hidden="1"/>
    </xf>
    <xf numFmtId="0" fontId="4" fillId="0" borderId="2" xfId="1" applyFont="1" applyBorder="1" applyAlignment="1" applyProtection="1">
      <alignment horizontal="justify" vertical="justify" wrapText="1"/>
      <protection locked="0"/>
    </xf>
  </cellXfs>
  <cellStyles count="8">
    <cellStyle name="Hyperlink" xfId="4" builtinId="8"/>
    <cellStyle name="Normal" xfId="0" builtinId="0"/>
    <cellStyle name="Normal 2" xfId="1"/>
    <cellStyle name="Normal 2 2" xfId="5"/>
    <cellStyle name="Normal 3" xfId="3"/>
    <cellStyle name="Normal_Increment-11 new" xfId="7"/>
    <cellStyle name="Normal_treasury increment order" xfId="6"/>
    <cellStyle name="Style 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14</xdr:col>
      <xdr:colOff>15240</xdr:colOff>
      <xdr:row>0</xdr:row>
      <xdr:rowOff>0</xdr:rowOff>
    </xdr:from>
    <xdr:to>
      <xdr:col>19</xdr:col>
      <xdr:colOff>541020</xdr:colOff>
      <xdr:row>26</xdr:row>
      <xdr:rowOff>441960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944100" y="0"/>
          <a:ext cx="3657600" cy="660654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2"/>
  <sheetViews>
    <sheetView tabSelected="1" workbookViewId="0">
      <selection activeCell="A4" sqref="A4:M4"/>
    </sheetView>
  </sheetViews>
  <sheetFormatPr defaultColWidth="9" defaultRowHeight="13.2"/>
  <cols>
    <col min="1" max="1" width="4" style="2" customWidth="1"/>
    <col min="2" max="2" width="13.88671875" style="10" customWidth="1"/>
    <col min="3" max="3" width="8.77734375" style="2" customWidth="1"/>
    <col min="4" max="4" width="6.21875" style="7" customWidth="1"/>
    <col min="5" max="5" width="10" style="7" customWidth="1"/>
    <col min="6" max="6" width="9.88671875" style="2" customWidth="1"/>
    <col min="7" max="7" width="10.5546875" style="2" customWidth="1"/>
    <col min="8" max="8" width="9" style="2" customWidth="1"/>
    <col min="9" max="9" width="10.44140625" style="2" customWidth="1"/>
    <col min="10" max="10" width="13.88671875" style="2" hidden="1" customWidth="1"/>
    <col min="11" max="11" width="11.5546875" style="2" hidden="1" customWidth="1"/>
    <col min="12" max="12" width="9.77734375" style="2" hidden="1" customWidth="1"/>
    <col min="13" max="13" width="9.77734375" style="2" customWidth="1"/>
    <col min="14" max="15" width="5.6640625" style="2" customWidth="1"/>
    <col min="16" max="261" width="10" style="2" customWidth="1"/>
    <col min="262" max="16384" width="9" style="2"/>
  </cols>
  <sheetData>
    <row r="1" spans="1:16" ht="24.6" customHeight="1">
      <c r="A1" s="130" t="s">
        <v>3</v>
      </c>
      <c r="B1" s="130"/>
      <c r="C1" s="130"/>
      <c r="D1" s="130"/>
      <c r="E1" s="130"/>
      <c r="F1" s="130"/>
      <c r="G1" s="130"/>
      <c r="H1" s="130"/>
      <c r="I1" s="130"/>
      <c r="J1" s="130"/>
      <c r="K1" s="130"/>
      <c r="L1" s="130"/>
      <c r="M1" s="130"/>
      <c r="N1" s="1"/>
      <c r="O1" s="1"/>
      <c r="P1" s="1"/>
    </row>
    <row r="2" spans="1:16" ht="16.5" customHeight="1">
      <c r="A2" s="131" t="s">
        <v>4</v>
      </c>
      <c r="B2" s="131"/>
      <c r="C2" s="131"/>
      <c r="D2" s="131"/>
      <c r="E2" s="131"/>
      <c r="F2" s="131"/>
      <c r="G2" s="131"/>
      <c r="H2" s="131"/>
      <c r="I2" s="131"/>
      <c r="J2" s="131"/>
      <c r="K2" s="131"/>
      <c r="L2" s="131"/>
      <c r="M2" s="113"/>
      <c r="N2" s="1"/>
      <c r="O2" s="1"/>
      <c r="P2" s="1"/>
    </row>
    <row r="3" spans="1:16" ht="19.8" customHeight="1">
      <c r="A3" s="87"/>
      <c r="B3" s="127" t="s">
        <v>129</v>
      </c>
      <c r="C3" s="127"/>
      <c r="D3" s="127"/>
      <c r="E3" s="127"/>
      <c r="F3" s="127"/>
      <c r="G3" s="127"/>
      <c r="H3" s="127"/>
      <c r="I3" s="127"/>
      <c r="J3" s="127"/>
      <c r="K3" s="127"/>
      <c r="L3" s="127"/>
      <c r="M3" s="127"/>
      <c r="N3" s="1"/>
      <c r="O3" s="1"/>
      <c r="P3" s="1"/>
    </row>
    <row r="4" spans="1:16" ht="82.8" customHeight="1">
      <c r="A4" s="200" t="s">
        <v>134</v>
      </c>
      <c r="B4" s="200"/>
      <c r="C4" s="200"/>
      <c r="D4" s="200"/>
      <c r="E4" s="200"/>
      <c r="F4" s="200"/>
      <c r="G4" s="200"/>
      <c r="H4" s="200"/>
      <c r="I4" s="200"/>
      <c r="J4" s="200"/>
      <c r="K4" s="200"/>
      <c r="L4" s="200"/>
      <c r="M4" s="200"/>
      <c r="N4" s="1"/>
      <c r="O4" s="1"/>
      <c r="P4" s="1"/>
    </row>
    <row r="5" spans="1:16" s="82" customFormat="1" ht="13.2" customHeight="1">
      <c r="A5" s="140" t="s">
        <v>95</v>
      </c>
      <c r="B5" s="143" t="s">
        <v>82</v>
      </c>
      <c r="C5" s="146" t="s">
        <v>83</v>
      </c>
      <c r="D5" s="146" t="s">
        <v>84</v>
      </c>
      <c r="E5" s="140" t="s">
        <v>85</v>
      </c>
      <c r="F5" s="140" t="s">
        <v>86</v>
      </c>
      <c r="G5" s="149" t="s">
        <v>87</v>
      </c>
      <c r="H5" s="150"/>
      <c r="I5" s="151"/>
      <c r="J5" s="133" t="s">
        <v>88</v>
      </c>
      <c r="K5" s="133"/>
      <c r="L5" s="133"/>
      <c r="M5" s="133" t="s">
        <v>133</v>
      </c>
      <c r="N5" s="1"/>
      <c r="O5" s="1"/>
      <c r="P5" s="1"/>
    </row>
    <row r="6" spans="1:16" s="82" customFormat="1" ht="11.4" customHeight="1">
      <c r="A6" s="141"/>
      <c r="B6" s="144"/>
      <c r="C6" s="147"/>
      <c r="D6" s="147"/>
      <c r="E6" s="141"/>
      <c r="F6" s="141"/>
      <c r="G6" s="134" t="s">
        <v>89</v>
      </c>
      <c r="H6" s="134" t="s">
        <v>96</v>
      </c>
      <c r="I6" s="134" t="s">
        <v>90</v>
      </c>
      <c r="J6" s="137" t="s">
        <v>91</v>
      </c>
      <c r="K6" s="134" t="s">
        <v>92</v>
      </c>
      <c r="L6" s="134" t="s">
        <v>93</v>
      </c>
      <c r="M6" s="133"/>
      <c r="N6" s="1"/>
      <c r="O6" s="1"/>
      <c r="P6" s="1"/>
    </row>
    <row r="7" spans="1:16" s="82" customFormat="1" ht="6.6" customHeight="1">
      <c r="A7" s="141"/>
      <c r="B7" s="144"/>
      <c r="C7" s="147"/>
      <c r="D7" s="147"/>
      <c r="E7" s="141"/>
      <c r="F7" s="141"/>
      <c r="G7" s="135"/>
      <c r="H7" s="135"/>
      <c r="I7" s="135"/>
      <c r="J7" s="138"/>
      <c r="K7" s="135"/>
      <c r="L7" s="135"/>
      <c r="M7" s="133"/>
      <c r="N7" s="1"/>
      <c r="O7" s="1"/>
      <c r="P7" s="1"/>
    </row>
    <row r="8" spans="1:16" s="82" customFormat="1" ht="10.199999999999999" customHeight="1">
      <c r="A8" s="141"/>
      <c r="B8" s="144"/>
      <c r="C8" s="147"/>
      <c r="D8" s="147"/>
      <c r="E8" s="141"/>
      <c r="F8" s="141"/>
      <c r="G8" s="135"/>
      <c r="H8" s="135"/>
      <c r="I8" s="135"/>
      <c r="J8" s="138"/>
      <c r="K8" s="135"/>
      <c r="L8" s="135"/>
      <c r="M8" s="133"/>
      <c r="N8" s="1"/>
      <c r="O8" s="1"/>
      <c r="P8" s="1"/>
    </row>
    <row r="9" spans="1:16" s="82" customFormat="1" ht="10.8" customHeight="1">
      <c r="A9" s="142"/>
      <c r="B9" s="145"/>
      <c r="C9" s="148"/>
      <c r="D9" s="148"/>
      <c r="E9" s="142"/>
      <c r="F9" s="142"/>
      <c r="G9" s="136"/>
      <c r="H9" s="136"/>
      <c r="I9" s="136"/>
      <c r="J9" s="139"/>
      <c r="K9" s="136"/>
      <c r="L9" s="136"/>
      <c r="M9" s="133"/>
      <c r="N9" s="1"/>
      <c r="O9" s="1"/>
      <c r="P9" s="1"/>
    </row>
    <row r="10" spans="1:16" ht="12.6" customHeight="1">
      <c r="A10" s="62">
        <v>1</v>
      </c>
      <c r="B10" s="62">
        <f>A10+1</f>
        <v>2</v>
      </c>
      <c r="C10" s="62">
        <f t="shared" ref="C10:L10" si="0">B10+1</f>
        <v>3</v>
      </c>
      <c r="D10" s="62">
        <f t="shared" si="0"/>
        <v>4</v>
      </c>
      <c r="E10" s="62">
        <f t="shared" si="0"/>
        <v>5</v>
      </c>
      <c r="F10" s="62">
        <f t="shared" si="0"/>
        <v>6</v>
      </c>
      <c r="G10" s="62">
        <f t="shared" si="0"/>
        <v>7</v>
      </c>
      <c r="H10" s="62">
        <f t="shared" si="0"/>
        <v>8</v>
      </c>
      <c r="I10" s="62">
        <f t="shared" si="0"/>
        <v>9</v>
      </c>
      <c r="J10" s="62">
        <f t="shared" si="0"/>
        <v>10</v>
      </c>
      <c r="K10" s="62">
        <f t="shared" si="0"/>
        <v>11</v>
      </c>
      <c r="L10" s="62">
        <f t="shared" si="0"/>
        <v>12</v>
      </c>
      <c r="M10" s="62">
        <v>13</v>
      </c>
      <c r="N10" s="1"/>
      <c r="O10" s="1"/>
      <c r="P10" s="1"/>
    </row>
    <row r="11" spans="1:16" ht="19.95" customHeight="1">
      <c r="A11" s="114">
        <v>1</v>
      </c>
      <c r="B11" s="115" t="s">
        <v>112</v>
      </c>
      <c r="C11" s="124" t="s">
        <v>113</v>
      </c>
      <c r="D11" s="116" t="s">
        <v>9</v>
      </c>
      <c r="E11" s="117">
        <v>44013</v>
      </c>
      <c r="F11" s="118">
        <v>44378</v>
      </c>
      <c r="G11" s="119">
        <v>44300</v>
      </c>
      <c r="H11" s="120">
        <f>IF(G11="","",ROUND((G11*0.03),-2))</f>
        <v>1300</v>
      </c>
      <c r="I11" s="121">
        <f>IF(G11="","",(G11+H11))</f>
        <v>45600</v>
      </c>
      <c r="J11" s="72"/>
      <c r="K11" s="63">
        <f t="shared" ref="K11:K25" si="1">IF(B11="","",IF(J11&gt;0,MIN(H11,J11),0))</f>
        <v>0</v>
      </c>
      <c r="L11" s="63" t="str">
        <f>IF(J11&gt;0,J11-K11,"")</f>
        <v/>
      </c>
      <c r="M11" s="199">
        <f>F11+365</f>
        <v>44743</v>
      </c>
      <c r="N11" s="1"/>
      <c r="O11" s="1"/>
      <c r="P11" s="1"/>
    </row>
    <row r="12" spans="1:16" ht="19.95" customHeight="1">
      <c r="A12" s="3">
        <v>2</v>
      </c>
      <c r="B12" s="115" t="s">
        <v>115</v>
      </c>
      <c r="C12" s="125" t="s">
        <v>126</v>
      </c>
      <c r="D12" s="116" t="s">
        <v>2</v>
      </c>
      <c r="E12" s="117">
        <v>44013</v>
      </c>
      <c r="F12" s="118">
        <v>44378</v>
      </c>
      <c r="G12" s="119">
        <v>45100</v>
      </c>
      <c r="H12" s="120">
        <f t="shared" ref="H12:H25" si="2">IF(G12="","",ROUND((G12*0.03),-2))</f>
        <v>1400</v>
      </c>
      <c r="I12" s="121">
        <f t="shared" ref="I12:I25" si="3">IF(G12="","",(G12+H12))</f>
        <v>46500</v>
      </c>
      <c r="J12" s="72"/>
      <c r="K12" s="63">
        <f t="shared" si="1"/>
        <v>0</v>
      </c>
      <c r="L12" s="63" t="str">
        <f t="shared" ref="L12:L25" si="4">IF(J12="","",J12-K12)</f>
        <v/>
      </c>
      <c r="M12" s="199">
        <f t="shared" ref="M12:M27" si="5">F12+365</f>
        <v>44743</v>
      </c>
      <c r="N12" s="1"/>
      <c r="O12" s="1"/>
      <c r="P12" s="1"/>
    </row>
    <row r="13" spans="1:16" ht="19.95" customHeight="1">
      <c r="A13" s="114">
        <v>3</v>
      </c>
      <c r="B13" s="115" t="s">
        <v>116</v>
      </c>
      <c r="C13" s="125" t="s">
        <v>126</v>
      </c>
      <c r="D13" s="116" t="s">
        <v>2</v>
      </c>
      <c r="E13" s="117">
        <v>44013</v>
      </c>
      <c r="F13" s="118">
        <v>44378</v>
      </c>
      <c r="G13" s="119">
        <v>42500</v>
      </c>
      <c r="H13" s="120">
        <f t="shared" si="2"/>
        <v>1300</v>
      </c>
      <c r="I13" s="121">
        <f t="shared" si="3"/>
        <v>43800</v>
      </c>
      <c r="J13" s="72"/>
      <c r="K13" s="63">
        <f t="shared" si="1"/>
        <v>0</v>
      </c>
      <c r="L13" s="63" t="str">
        <f t="shared" si="4"/>
        <v/>
      </c>
      <c r="M13" s="199">
        <f t="shared" si="5"/>
        <v>44743</v>
      </c>
      <c r="N13" s="1"/>
      <c r="O13" s="1"/>
      <c r="P13" s="1"/>
    </row>
    <row r="14" spans="1:16" ht="19.95" customHeight="1">
      <c r="A14" s="3">
        <v>4</v>
      </c>
      <c r="B14" s="115" t="s">
        <v>117</v>
      </c>
      <c r="C14" s="125" t="s">
        <v>126</v>
      </c>
      <c r="D14" s="116" t="s">
        <v>2</v>
      </c>
      <c r="E14" s="117">
        <v>44013</v>
      </c>
      <c r="F14" s="118">
        <v>44378</v>
      </c>
      <c r="G14" s="119">
        <v>52300</v>
      </c>
      <c r="H14" s="120">
        <f t="shared" si="2"/>
        <v>1600</v>
      </c>
      <c r="I14" s="121">
        <f t="shared" si="3"/>
        <v>53900</v>
      </c>
      <c r="J14" s="72"/>
      <c r="K14" s="63">
        <f t="shared" si="1"/>
        <v>0</v>
      </c>
      <c r="L14" s="63" t="str">
        <f t="shared" si="4"/>
        <v/>
      </c>
      <c r="M14" s="199">
        <f t="shared" si="5"/>
        <v>44743</v>
      </c>
      <c r="N14" s="1"/>
      <c r="O14" s="1"/>
      <c r="P14" s="1"/>
    </row>
    <row r="15" spans="1:16" ht="19.95" customHeight="1">
      <c r="A15" s="114">
        <v>5</v>
      </c>
      <c r="B15" s="115" t="s">
        <v>118</v>
      </c>
      <c r="C15" s="125" t="s">
        <v>126</v>
      </c>
      <c r="D15" s="116" t="s">
        <v>2</v>
      </c>
      <c r="E15" s="117">
        <v>44013</v>
      </c>
      <c r="F15" s="118">
        <v>44378</v>
      </c>
      <c r="G15" s="119">
        <v>41300</v>
      </c>
      <c r="H15" s="120">
        <f t="shared" si="2"/>
        <v>1200</v>
      </c>
      <c r="I15" s="121">
        <f t="shared" si="3"/>
        <v>42500</v>
      </c>
      <c r="J15" s="72"/>
      <c r="K15" s="63">
        <f t="shared" si="1"/>
        <v>0</v>
      </c>
      <c r="L15" s="63" t="str">
        <f t="shared" si="4"/>
        <v/>
      </c>
      <c r="M15" s="199">
        <f t="shared" si="5"/>
        <v>44743</v>
      </c>
      <c r="N15" s="1"/>
      <c r="O15" s="1"/>
      <c r="P15" s="1"/>
    </row>
    <row r="16" spans="1:16" ht="19.95" customHeight="1">
      <c r="A16" s="3">
        <v>6</v>
      </c>
      <c r="B16" s="115" t="s">
        <v>119</v>
      </c>
      <c r="C16" s="125" t="s">
        <v>126</v>
      </c>
      <c r="D16" s="116" t="s">
        <v>2</v>
      </c>
      <c r="E16" s="117">
        <v>44013</v>
      </c>
      <c r="F16" s="118">
        <v>44378</v>
      </c>
      <c r="G16" s="119">
        <v>52300</v>
      </c>
      <c r="H16" s="120">
        <f t="shared" si="2"/>
        <v>1600</v>
      </c>
      <c r="I16" s="121">
        <f t="shared" si="3"/>
        <v>53900</v>
      </c>
      <c r="J16" s="72"/>
      <c r="K16" s="63">
        <f t="shared" si="1"/>
        <v>0</v>
      </c>
      <c r="L16" s="63" t="str">
        <f t="shared" si="4"/>
        <v/>
      </c>
      <c r="M16" s="199">
        <f t="shared" si="5"/>
        <v>44743</v>
      </c>
      <c r="N16" s="1"/>
      <c r="O16" s="1"/>
      <c r="P16" s="1"/>
    </row>
    <row r="17" spans="1:16" ht="19.95" customHeight="1">
      <c r="A17" s="114">
        <v>7</v>
      </c>
      <c r="B17" s="115" t="s">
        <v>120</v>
      </c>
      <c r="C17" s="124" t="s">
        <v>114</v>
      </c>
      <c r="D17" s="116" t="s">
        <v>2</v>
      </c>
      <c r="E17" s="117">
        <v>44013</v>
      </c>
      <c r="F17" s="118">
        <v>44378</v>
      </c>
      <c r="G17" s="119">
        <v>52300</v>
      </c>
      <c r="H17" s="120">
        <f t="shared" si="2"/>
        <v>1600</v>
      </c>
      <c r="I17" s="121">
        <f t="shared" si="3"/>
        <v>53900</v>
      </c>
      <c r="J17" s="72"/>
      <c r="K17" s="63">
        <f t="shared" si="1"/>
        <v>0</v>
      </c>
      <c r="L17" s="63" t="str">
        <f t="shared" si="4"/>
        <v/>
      </c>
      <c r="M17" s="199">
        <f t="shared" si="5"/>
        <v>44743</v>
      </c>
      <c r="N17" s="1"/>
      <c r="O17" s="1"/>
      <c r="P17" s="1"/>
    </row>
    <row r="18" spans="1:16" ht="19.95" customHeight="1">
      <c r="A18" s="3">
        <v>8</v>
      </c>
      <c r="B18" s="122" t="s">
        <v>121</v>
      </c>
      <c r="C18" s="124" t="s">
        <v>114</v>
      </c>
      <c r="D18" s="116" t="s">
        <v>2</v>
      </c>
      <c r="E18" s="117">
        <v>44013</v>
      </c>
      <c r="F18" s="118">
        <v>44378</v>
      </c>
      <c r="G18" s="119">
        <v>52300</v>
      </c>
      <c r="H18" s="120">
        <f t="shared" si="2"/>
        <v>1600</v>
      </c>
      <c r="I18" s="121">
        <f t="shared" si="3"/>
        <v>53900</v>
      </c>
      <c r="J18" s="72"/>
      <c r="K18" s="63">
        <f t="shared" si="1"/>
        <v>0</v>
      </c>
      <c r="L18" s="63" t="str">
        <f t="shared" si="4"/>
        <v/>
      </c>
      <c r="M18" s="199">
        <f t="shared" si="5"/>
        <v>44743</v>
      </c>
      <c r="N18" s="1"/>
      <c r="O18" s="1"/>
      <c r="P18" s="1"/>
    </row>
    <row r="19" spans="1:16" ht="19.95" customHeight="1">
      <c r="A19" s="114">
        <v>9</v>
      </c>
      <c r="B19" s="122" t="s">
        <v>111</v>
      </c>
      <c r="C19" s="124" t="s">
        <v>114</v>
      </c>
      <c r="D19" s="123" t="s">
        <v>8</v>
      </c>
      <c r="E19" s="117">
        <v>44013</v>
      </c>
      <c r="F19" s="118">
        <v>44378</v>
      </c>
      <c r="G19" s="119">
        <v>33800</v>
      </c>
      <c r="H19" s="120">
        <f t="shared" si="2"/>
        <v>1000</v>
      </c>
      <c r="I19" s="121">
        <f t="shared" si="3"/>
        <v>34800</v>
      </c>
      <c r="J19" s="72"/>
      <c r="K19" s="63">
        <f t="shared" si="1"/>
        <v>0</v>
      </c>
      <c r="L19" s="63" t="str">
        <f t="shared" si="4"/>
        <v/>
      </c>
      <c r="M19" s="199">
        <f t="shared" si="5"/>
        <v>44743</v>
      </c>
      <c r="N19" s="1"/>
      <c r="O19" s="1"/>
      <c r="P19" s="1"/>
    </row>
    <row r="20" spans="1:16" ht="19.95" customHeight="1">
      <c r="A20" s="3">
        <v>10</v>
      </c>
      <c r="B20" s="122" t="s">
        <v>122</v>
      </c>
      <c r="C20" s="124" t="s">
        <v>114</v>
      </c>
      <c r="D20" s="116" t="s">
        <v>2</v>
      </c>
      <c r="E20" s="117">
        <v>44013</v>
      </c>
      <c r="F20" s="118">
        <v>44378</v>
      </c>
      <c r="G20" s="119">
        <v>46500</v>
      </c>
      <c r="H20" s="120">
        <f t="shared" si="2"/>
        <v>1400</v>
      </c>
      <c r="I20" s="121">
        <f t="shared" si="3"/>
        <v>47900</v>
      </c>
      <c r="J20" s="72"/>
      <c r="K20" s="63">
        <f t="shared" si="1"/>
        <v>0</v>
      </c>
      <c r="L20" s="63" t="str">
        <f t="shared" si="4"/>
        <v/>
      </c>
      <c r="M20" s="199">
        <f t="shared" si="5"/>
        <v>44743</v>
      </c>
      <c r="N20" s="1"/>
      <c r="O20" s="1"/>
      <c r="P20" s="1"/>
    </row>
    <row r="21" spans="1:16" ht="19.95" customHeight="1">
      <c r="A21" s="114">
        <v>11</v>
      </c>
      <c r="B21" s="122" t="s">
        <v>123</v>
      </c>
      <c r="C21" s="124" t="s">
        <v>114</v>
      </c>
      <c r="D21" s="116" t="s">
        <v>2</v>
      </c>
      <c r="E21" s="117">
        <v>44013</v>
      </c>
      <c r="F21" s="118">
        <v>44378</v>
      </c>
      <c r="G21" s="119">
        <v>45100</v>
      </c>
      <c r="H21" s="120">
        <f t="shared" si="2"/>
        <v>1400</v>
      </c>
      <c r="I21" s="121">
        <f t="shared" si="3"/>
        <v>46500</v>
      </c>
      <c r="J21" s="72"/>
      <c r="K21" s="63">
        <f t="shared" si="1"/>
        <v>0</v>
      </c>
      <c r="L21" s="63" t="str">
        <f t="shared" si="4"/>
        <v/>
      </c>
      <c r="M21" s="199">
        <f t="shared" si="5"/>
        <v>44743</v>
      </c>
      <c r="N21" s="1"/>
      <c r="O21" s="1"/>
      <c r="P21" s="1"/>
    </row>
    <row r="22" spans="1:16" ht="19.95" customHeight="1">
      <c r="A22" s="3">
        <v>12</v>
      </c>
      <c r="B22" s="122" t="s">
        <v>124</v>
      </c>
      <c r="C22" s="124" t="s">
        <v>114</v>
      </c>
      <c r="D22" s="116" t="s">
        <v>2</v>
      </c>
      <c r="E22" s="117">
        <v>44013</v>
      </c>
      <c r="F22" s="118">
        <v>44378</v>
      </c>
      <c r="G22" s="119">
        <v>46500</v>
      </c>
      <c r="H22" s="120">
        <f t="shared" si="2"/>
        <v>1400</v>
      </c>
      <c r="I22" s="121">
        <f t="shared" si="3"/>
        <v>47900</v>
      </c>
      <c r="J22" s="72"/>
      <c r="K22" s="63">
        <f t="shared" si="1"/>
        <v>0</v>
      </c>
      <c r="L22" s="63" t="str">
        <f t="shared" si="4"/>
        <v/>
      </c>
      <c r="M22" s="199">
        <f t="shared" si="5"/>
        <v>44743</v>
      </c>
      <c r="N22" s="1"/>
      <c r="O22" s="1"/>
      <c r="P22" s="1"/>
    </row>
    <row r="23" spans="1:16" ht="19.95" customHeight="1">
      <c r="A23" s="114">
        <v>13</v>
      </c>
      <c r="B23" s="122" t="s">
        <v>125</v>
      </c>
      <c r="C23" s="124" t="s">
        <v>114</v>
      </c>
      <c r="D23" s="116" t="s">
        <v>8</v>
      </c>
      <c r="E23" s="117">
        <v>44013</v>
      </c>
      <c r="F23" s="118">
        <v>44378</v>
      </c>
      <c r="G23" s="119">
        <v>40300</v>
      </c>
      <c r="H23" s="120">
        <f t="shared" si="2"/>
        <v>1200</v>
      </c>
      <c r="I23" s="121">
        <f t="shared" si="3"/>
        <v>41500</v>
      </c>
      <c r="J23" s="72"/>
      <c r="K23" s="63">
        <f t="shared" si="1"/>
        <v>0</v>
      </c>
      <c r="L23" s="63" t="str">
        <f t="shared" si="4"/>
        <v/>
      </c>
      <c r="M23" s="199">
        <f t="shared" si="5"/>
        <v>44743</v>
      </c>
      <c r="N23" s="1"/>
      <c r="O23" s="1"/>
      <c r="P23" s="1"/>
    </row>
    <row r="24" spans="1:16" ht="19.95" customHeight="1">
      <c r="A24" s="3">
        <v>14</v>
      </c>
      <c r="B24" s="122" t="s">
        <v>110</v>
      </c>
      <c r="C24" s="125" t="s">
        <v>127</v>
      </c>
      <c r="D24" s="116" t="s">
        <v>10</v>
      </c>
      <c r="E24" s="117">
        <v>44013</v>
      </c>
      <c r="F24" s="118">
        <v>44378</v>
      </c>
      <c r="G24" s="119">
        <v>65200</v>
      </c>
      <c r="H24" s="120">
        <f t="shared" si="2"/>
        <v>2000</v>
      </c>
      <c r="I24" s="121">
        <f t="shared" si="3"/>
        <v>67200</v>
      </c>
      <c r="J24" s="72"/>
      <c r="K24" s="63">
        <f t="shared" si="1"/>
        <v>0</v>
      </c>
      <c r="L24" s="63" t="str">
        <f t="shared" si="4"/>
        <v/>
      </c>
      <c r="M24" s="199">
        <f t="shared" si="5"/>
        <v>44743</v>
      </c>
      <c r="N24" s="1"/>
      <c r="O24" s="1"/>
      <c r="P24" s="1"/>
    </row>
    <row r="25" spans="1:16" ht="16.05" hidden="1" customHeight="1">
      <c r="A25" s="70">
        <v>15</v>
      </c>
      <c r="B25" s="77"/>
      <c r="C25" s="76"/>
      <c r="D25" s="78"/>
      <c r="E25" s="73"/>
      <c r="F25" s="74"/>
      <c r="G25" s="79"/>
      <c r="H25" s="71" t="str">
        <f t="shared" si="2"/>
        <v/>
      </c>
      <c r="I25" s="63" t="str">
        <f t="shared" si="3"/>
        <v/>
      </c>
      <c r="J25" s="72"/>
      <c r="K25" s="63" t="str">
        <f t="shared" si="1"/>
        <v/>
      </c>
      <c r="L25" s="63" t="str">
        <f t="shared" si="4"/>
        <v/>
      </c>
      <c r="M25" s="199">
        <f t="shared" si="5"/>
        <v>365</v>
      </c>
      <c r="N25" s="1"/>
      <c r="O25" s="1"/>
      <c r="P25" s="1"/>
    </row>
    <row r="26" spans="1:16" ht="16.05" hidden="1" customHeight="1">
      <c r="A26" s="3">
        <v>16</v>
      </c>
      <c r="B26" s="77"/>
      <c r="C26" s="76"/>
      <c r="D26" s="78"/>
      <c r="E26" s="73"/>
      <c r="F26" s="74"/>
      <c r="G26" s="79"/>
      <c r="H26" s="71" t="str">
        <f t="shared" ref="H26" si="6">IF(G26="","",ROUND((G26*0.03),-2))</f>
        <v/>
      </c>
      <c r="I26" s="63" t="str">
        <f t="shared" ref="I26" si="7">IF(G26="","",(G26+H26))</f>
        <v/>
      </c>
      <c r="J26" s="72"/>
      <c r="K26" s="63" t="str">
        <f t="shared" ref="K26" si="8">IF(B26="","",IF(J26&gt;0,MIN(H26,J26),0))</f>
        <v/>
      </c>
      <c r="L26" s="63" t="str">
        <f t="shared" ref="L26" si="9">IF(J26="","",J26-K26)</f>
        <v/>
      </c>
      <c r="M26" s="199">
        <f t="shared" si="5"/>
        <v>365</v>
      </c>
      <c r="N26" s="1"/>
      <c r="O26" s="1"/>
      <c r="P26" s="1"/>
    </row>
    <row r="27" spans="1:16" ht="35.4" customHeight="1">
      <c r="A27" s="132" t="s">
        <v>128</v>
      </c>
      <c r="B27" s="132"/>
      <c r="C27" s="132"/>
      <c r="D27" s="132"/>
      <c r="E27" s="132"/>
      <c r="F27" s="132"/>
      <c r="G27" s="132"/>
      <c r="H27" s="132"/>
      <c r="I27" s="132"/>
      <c r="J27" s="132"/>
      <c r="K27" s="132"/>
      <c r="L27" s="132"/>
      <c r="M27" s="132"/>
      <c r="N27" s="1"/>
      <c r="O27" s="1"/>
      <c r="P27" s="1"/>
    </row>
    <row r="28" spans="1:16" ht="16.8" customHeight="1">
      <c r="A28" s="4"/>
      <c r="B28" s="80"/>
      <c r="C28" s="80"/>
      <c r="D28" s="80"/>
      <c r="E28" s="80"/>
      <c r="F28" s="80"/>
      <c r="G28" s="80"/>
      <c r="H28" s="80"/>
      <c r="I28" s="80"/>
      <c r="J28" s="58"/>
      <c r="K28" s="58"/>
      <c r="L28" s="58"/>
      <c r="M28" s="58"/>
      <c r="N28" s="1"/>
      <c r="O28" s="1"/>
      <c r="P28" s="1"/>
    </row>
    <row r="29" spans="1:16" ht="12.6" customHeight="1">
      <c r="A29" s="81"/>
      <c r="B29" s="81"/>
      <c r="C29" s="81"/>
      <c r="E29" s="88"/>
      <c r="F29" s="82"/>
      <c r="G29" s="82"/>
      <c r="H29" s="128" t="s">
        <v>13</v>
      </c>
      <c r="I29" s="128"/>
      <c r="J29" s="128"/>
      <c r="K29" s="128"/>
      <c r="L29" s="8"/>
      <c r="M29" s="8"/>
      <c r="N29" s="1"/>
      <c r="O29" s="1"/>
      <c r="P29" s="1"/>
    </row>
    <row r="30" spans="1:16" ht="12.6" customHeight="1">
      <c r="A30" s="81"/>
      <c r="B30" s="81"/>
      <c r="C30" s="81"/>
      <c r="E30" s="88"/>
      <c r="F30" s="82"/>
      <c r="G30" s="82"/>
      <c r="H30" s="128" t="s">
        <v>130</v>
      </c>
      <c r="I30" s="128"/>
      <c r="J30" s="128"/>
      <c r="K30" s="128"/>
      <c r="L30" s="8"/>
      <c r="M30" s="8"/>
      <c r="N30" s="1"/>
      <c r="O30" s="1"/>
      <c r="P30" s="1"/>
    </row>
    <row r="31" spans="1:16" ht="12.6" customHeight="1">
      <c r="A31" s="81"/>
      <c r="B31" s="81"/>
      <c r="C31" s="81"/>
      <c r="E31" s="88"/>
      <c r="F31" s="82"/>
      <c r="G31" s="82"/>
      <c r="H31" s="128" t="s">
        <v>131</v>
      </c>
      <c r="I31" s="128"/>
      <c r="J31" s="111"/>
      <c r="K31" s="111"/>
      <c r="L31" s="8"/>
      <c r="M31" s="8"/>
      <c r="N31" s="1"/>
      <c r="O31" s="1"/>
      <c r="P31" s="1"/>
    </row>
    <row r="32" spans="1:16" ht="15" customHeight="1">
      <c r="A32" s="153" t="s">
        <v>97</v>
      </c>
      <c r="B32" s="153"/>
      <c r="C32" s="153"/>
      <c r="D32" s="153"/>
      <c r="E32" s="153"/>
      <c r="F32" s="105" t="s">
        <v>14</v>
      </c>
      <c r="G32" s="105"/>
      <c r="H32" s="154"/>
      <c r="I32" s="154"/>
      <c r="J32" s="106"/>
      <c r="K32" s="106"/>
      <c r="L32" s="13"/>
      <c r="M32" s="13"/>
      <c r="N32" s="1"/>
      <c r="O32" s="1"/>
      <c r="P32" s="1"/>
    </row>
    <row r="33" spans="1:16" ht="15" customHeight="1">
      <c r="A33" s="152" t="s">
        <v>15</v>
      </c>
      <c r="B33" s="152"/>
      <c r="C33" s="152"/>
      <c r="D33" s="152"/>
      <c r="E33" s="152"/>
      <c r="F33" s="152"/>
      <c r="G33" s="152"/>
      <c r="H33" s="152"/>
      <c r="I33" s="152"/>
      <c r="J33" s="107"/>
      <c r="K33" s="107"/>
      <c r="L33" s="11"/>
      <c r="M33" s="11"/>
      <c r="N33" s="1"/>
      <c r="O33" s="1"/>
      <c r="P33" s="1"/>
    </row>
    <row r="34" spans="1:16" ht="15" customHeight="1">
      <c r="A34" s="153" t="s">
        <v>132</v>
      </c>
      <c r="B34" s="153"/>
      <c r="C34" s="153"/>
      <c r="D34" s="153"/>
      <c r="E34" s="105"/>
      <c r="F34" s="105"/>
      <c r="G34" s="105"/>
      <c r="H34" s="105"/>
      <c r="I34" s="105"/>
      <c r="J34" s="105"/>
      <c r="K34" s="105"/>
      <c r="L34" s="6"/>
      <c r="M34" s="6"/>
      <c r="N34" s="1"/>
      <c r="O34" s="1"/>
      <c r="P34" s="1"/>
    </row>
    <row r="35" spans="1:16" ht="15" customHeight="1">
      <c r="A35" s="107" t="s">
        <v>17</v>
      </c>
      <c r="B35" s="107"/>
      <c r="C35" s="107"/>
      <c r="D35" s="107"/>
      <c r="E35" s="108"/>
      <c r="F35" s="108"/>
      <c r="G35" s="108"/>
      <c r="H35" s="108"/>
      <c r="I35" s="109"/>
      <c r="J35" s="109"/>
      <c r="K35" s="109"/>
      <c r="L35" s="9"/>
      <c r="M35" s="9"/>
      <c r="N35" s="1"/>
      <c r="O35" s="1"/>
      <c r="P35" s="1"/>
    </row>
    <row r="36" spans="1:16" ht="15" customHeight="1">
      <c r="A36" s="107" t="s">
        <v>18</v>
      </c>
      <c r="B36" s="107"/>
      <c r="C36" s="107"/>
      <c r="D36" s="107"/>
      <c r="E36" s="107"/>
      <c r="F36" s="107"/>
      <c r="G36" s="107"/>
      <c r="H36" s="107"/>
      <c r="L36" s="11"/>
      <c r="M36" s="11"/>
      <c r="N36" s="1"/>
      <c r="O36" s="1"/>
      <c r="P36" s="1"/>
    </row>
    <row r="37" spans="1:16" ht="15" customHeight="1">
      <c r="A37" s="110" t="s">
        <v>104</v>
      </c>
      <c r="B37" s="112"/>
      <c r="C37" s="112"/>
      <c r="D37" s="112"/>
      <c r="E37" s="112"/>
      <c r="F37" s="112"/>
      <c r="G37" s="112"/>
      <c r="H37" s="112"/>
      <c r="I37" s="111"/>
      <c r="J37" s="111"/>
      <c r="K37" s="111"/>
      <c r="L37" s="11"/>
      <c r="M37" s="11"/>
      <c r="N37" s="1"/>
      <c r="O37" s="1"/>
      <c r="P37" s="1"/>
    </row>
    <row r="38" spans="1:16" ht="12.6" customHeight="1">
      <c r="A38" s="112"/>
      <c r="B38" s="112"/>
      <c r="C38" s="112"/>
      <c r="D38" s="112"/>
      <c r="E38" s="112"/>
      <c r="F38" s="112"/>
      <c r="G38" s="112"/>
      <c r="H38" s="128" t="s">
        <v>13</v>
      </c>
      <c r="I38" s="128"/>
      <c r="J38" s="128"/>
      <c r="K38" s="111"/>
      <c r="L38" s="11"/>
      <c r="M38" s="11"/>
      <c r="N38" s="1"/>
      <c r="O38" s="1"/>
      <c r="P38" s="1"/>
    </row>
    <row r="39" spans="1:16" ht="12.6" customHeight="1">
      <c r="A39" s="112"/>
      <c r="B39" s="112"/>
      <c r="C39" s="112"/>
      <c r="D39" s="112"/>
      <c r="E39" s="112"/>
      <c r="F39" s="112"/>
      <c r="G39" s="112"/>
      <c r="H39" s="129" t="str">
        <f>H30</f>
        <v xml:space="preserve">jktdh; mPp ek/;fed </v>
      </c>
      <c r="I39" s="129"/>
      <c r="J39" s="111"/>
      <c r="K39" s="111"/>
      <c r="L39" s="11"/>
      <c r="M39" s="11"/>
      <c r="N39" s="1"/>
      <c r="O39" s="1"/>
      <c r="P39" s="1"/>
    </row>
    <row r="40" spans="1:16" ht="12.6" customHeight="1">
      <c r="B40" s="110"/>
      <c r="C40" s="110"/>
      <c r="D40" s="110"/>
      <c r="E40" s="110"/>
      <c r="F40" s="110"/>
      <c r="G40" s="110"/>
      <c r="H40" s="154" t="str">
        <f>H31</f>
        <v>fo|ky; /kus:</v>
      </c>
      <c r="I40" s="154"/>
      <c r="J40" s="154"/>
      <c r="K40" s="154"/>
      <c r="L40" s="12"/>
      <c r="M40" s="12"/>
      <c r="N40" s="1"/>
      <c r="O40" s="1"/>
      <c r="P40" s="1"/>
    </row>
    <row r="41" spans="1:16" ht="15" customHeight="1">
      <c r="A41" s="83"/>
      <c r="B41" s="83"/>
      <c r="C41" s="83"/>
      <c r="D41" s="84"/>
      <c r="E41" s="85"/>
      <c r="F41" s="86"/>
      <c r="G41" s="86"/>
      <c r="H41" s="86"/>
      <c r="I41" s="86"/>
      <c r="J41" s="86"/>
      <c r="K41" s="86"/>
      <c r="L41" s="8"/>
      <c r="M41" s="8"/>
      <c r="N41" s="1"/>
      <c r="O41" s="1"/>
      <c r="P41" s="1"/>
    </row>
    <row r="42" spans="1:16" ht="16.2" customHeight="1">
      <c r="A42" s="6"/>
      <c r="B42" s="6"/>
      <c r="C42" s="6"/>
      <c r="D42" s="8"/>
      <c r="E42" s="8"/>
      <c r="L42" s="8"/>
      <c r="M42" s="8"/>
      <c r="N42" s="1"/>
      <c r="O42" s="1"/>
      <c r="P42" s="1"/>
    </row>
  </sheetData>
  <sheetProtection password="CFAD" sheet="1" objects="1" scenarios="1" formatCells="0" formatColumns="0" formatRows="0" insertColumns="0" insertRows="0"/>
  <mergeCells count="30">
    <mergeCell ref="A1:M1"/>
    <mergeCell ref="H40:K40"/>
    <mergeCell ref="M5:M9"/>
    <mergeCell ref="A4:M4"/>
    <mergeCell ref="A27:M27"/>
    <mergeCell ref="A2:L2"/>
    <mergeCell ref="J5:L5"/>
    <mergeCell ref="G6:G9"/>
    <mergeCell ref="H6:H9"/>
    <mergeCell ref="I6:I9"/>
    <mergeCell ref="J6:J9"/>
    <mergeCell ref="K6:K9"/>
    <mergeCell ref="L6:L9"/>
    <mergeCell ref="A5:A9"/>
    <mergeCell ref="B5:B9"/>
    <mergeCell ref="C5:C9"/>
    <mergeCell ref="D5:D9"/>
    <mergeCell ref="E5:E9"/>
    <mergeCell ref="H29:K29"/>
    <mergeCell ref="H30:K30"/>
    <mergeCell ref="H31:I31"/>
    <mergeCell ref="H39:I39"/>
    <mergeCell ref="F5:F9"/>
    <mergeCell ref="G5:I5"/>
    <mergeCell ref="H38:J38"/>
    <mergeCell ref="A33:I33"/>
    <mergeCell ref="A34:D34"/>
    <mergeCell ref="A32:E32"/>
    <mergeCell ref="H32:I32"/>
    <mergeCell ref="B3:M3"/>
  </mergeCells>
  <printOptions horizontalCentered="1"/>
  <pageMargins left="0.95" right="0.7" top="0.5" bottom="0.21" header="0.3" footer="0.3"/>
  <pageSetup paperSize="9" scale="90" orientation="portrait"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9"/>
  <sheetViews>
    <sheetView workbookViewId="0">
      <selection sqref="A1:L1"/>
    </sheetView>
  </sheetViews>
  <sheetFormatPr defaultColWidth="9" defaultRowHeight="13.2"/>
  <cols>
    <col min="1" max="1" width="4.5546875" style="14" customWidth="1"/>
    <col min="2" max="2" width="15.44140625" style="26" customWidth="1"/>
    <col min="3" max="3" width="8" style="14" customWidth="1"/>
    <col min="4" max="4" width="7.77734375" style="27" customWidth="1"/>
    <col min="5" max="5" width="6.5546875" style="27" customWidth="1"/>
    <col min="6" max="6" width="7.44140625" style="14" customWidth="1"/>
    <col min="7" max="7" width="10.21875" style="14" customWidth="1"/>
    <col min="8" max="8" width="7.109375" style="14" customWidth="1"/>
    <col min="9" max="9" width="7.88671875" style="14" customWidth="1"/>
    <col min="10" max="10" width="6.109375" style="14" customWidth="1"/>
    <col min="11" max="11" width="8.77734375" style="14" customWidth="1"/>
    <col min="12" max="257" width="10" style="14" customWidth="1"/>
    <col min="258" max="16384" width="9" style="14"/>
  </cols>
  <sheetData>
    <row r="1" spans="1:12" ht="18.75" customHeight="1">
      <c r="A1" s="161" t="str">
        <f>'Increment 7th Pay'!A1</f>
        <v>dk;kZy; iz/kkukpk;Z] jktdh; mPp ek/;fed fo|ky; /kus: JhMwaxjx&lt;+</v>
      </c>
      <c r="B1" s="161"/>
      <c r="C1" s="161"/>
      <c r="D1" s="161"/>
      <c r="E1" s="161"/>
      <c r="F1" s="161"/>
      <c r="G1" s="161"/>
      <c r="H1" s="161"/>
      <c r="I1" s="161"/>
      <c r="J1" s="161"/>
      <c r="K1" s="161"/>
      <c r="L1" s="161"/>
    </row>
    <row r="2" spans="1:12" ht="16.5" customHeight="1">
      <c r="A2" s="15"/>
      <c r="B2" s="15"/>
      <c r="C2" s="162" t="s">
        <v>4</v>
      </c>
      <c r="D2" s="162"/>
      <c r="E2" s="162"/>
      <c r="F2" s="162"/>
      <c r="G2" s="162"/>
      <c r="H2" s="162"/>
      <c r="I2" s="162"/>
      <c r="J2" s="16"/>
      <c r="K2" s="16"/>
      <c r="L2" s="16"/>
    </row>
    <row r="3" spans="1:12" ht="16.5" customHeight="1">
      <c r="A3" s="163" t="s">
        <v>19</v>
      </c>
      <c r="B3" s="163"/>
      <c r="C3" s="163"/>
      <c r="D3" s="163"/>
      <c r="E3" s="163"/>
      <c r="F3" s="163"/>
      <c r="G3" s="163"/>
      <c r="H3" s="163"/>
      <c r="I3" s="163"/>
      <c r="J3" s="163"/>
      <c r="K3" s="163"/>
      <c r="L3" s="163"/>
    </row>
    <row r="4" spans="1:12" ht="84" customHeight="1">
      <c r="A4" s="164" t="s">
        <v>105</v>
      </c>
      <c r="B4" s="164"/>
      <c r="C4" s="164"/>
      <c r="D4" s="164"/>
      <c r="E4" s="164"/>
      <c r="F4" s="164"/>
      <c r="G4" s="164"/>
      <c r="H4" s="164"/>
      <c r="I4" s="164"/>
      <c r="J4" s="164"/>
      <c r="K4" s="164"/>
      <c r="L4" s="164"/>
    </row>
    <row r="5" spans="1:12" ht="30" customHeight="1">
      <c r="A5" s="165" t="s">
        <v>0</v>
      </c>
      <c r="B5" s="165" t="s">
        <v>5</v>
      </c>
      <c r="C5" s="165" t="s">
        <v>1</v>
      </c>
      <c r="D5" s="166" t="s">
        <v>100</v>
      </c>
      <c r="E5" s="166"/>
      <c r="F5" s="166"/>
      <c r="G5" s="167" t="s">
        <v>6</v>
      </c>
      <c r="H5" s="168" t="s">
        <v>101</v>
      </c>
      <c r="I5" s="167" t="s">
        <v>102</v>
      </c>
      <c r="J5" s="167"/>
      <c r="K5" s="167"/>
      <c r="L5" s="167" t="s">
        <v>7</v>
      </c>
    </row>
    <row r="6" spans="1:12" ht="15.6">
      <c r="A6" s="165"/>
      <c r="B6" s="165"/>
      <c r="C6" s="165"/>
      <c r="D6" s="17" t="s">
        <v>20</v>
      </c>
      <c r="E6" s="17" t="s">
        <v>21</v>
      </c>
      <c r="F6" s="17" t="s">
        <v>22</v>
      </c>
      <c r="G6" s="167"/>
      <c r="H6" s="169"/>
      <c r="I6" s="17" t="s">
        <v>20</v>
      </c>
      <c r="J6" s="17" t="s">
        <v>21</v>
      </c>
      <c r="K6" s="17" t="s">
        <v>22</v>
      </c>
      <c r="L6" s="167"/>
    </row>
    <row r="7" spans="1:12" ht="13.8">
      <c r="A7" s="18">
        <v>1</v>
      </c>
      <c r="B7" s="19">
        <v>2</v>
      </c>
      <c r="C7" s="18">
        <v>3</v>
      </c>
      <c r="D7" s="19">
        <v>4</v>
      </c>
      <c r="E7" s="19"/>
      <c r="F7" s="18">
        <v>5</v>
      </c>
      <c r="G7" s="19">
        <v>6</v>
      </c>
      <c r="H7" s="19"/>
      <c r="I7" s="18">
        <v>7</v>
      </c>
      <c r="J7" s="18"/>
      <c r="K7" s="19">
        <v>8</v>
      </c>
      <c r="L7" s="19">
        <v>9</v>
      </c>
    </row>
    <row r="8" spans="1:12" ht="30" customHeight="1">
      <c r="A8" s="20">
        <v>1</v>
      </c>
      <c r="B8" s="75" t="s">
        <v>23</v>
      </c>
      <c r="C8" s="90" t="s">
        <v>11</v>
      </c>
      <c r="D8" s="92">
        <f>F8-E8</f>
        <v>16130</v>
      </c>
      <c r="E8" s="93">
        <v>4200</v>
      </c>
      <c r="F8" s="94">
        <v>20330</v>
      </c>
      <c r="G8" s="91">
        <v>44378</v>
      </c>
      <c r="H8" s="89">
        <f>ROUNDUP(ROUND(F8*3%,0),-1)</f>
        <v>610</v>
      </c>
      <c r="I8" s="95">
        <f>D8+H8</f>
        <v>16740</v>
      </c>
      <c r="J8" s="92">
        <f>IF(AND(B8=""),"",E8)</f>
        <v>4200</v>
      </c>
      <c r="K8" s="96">
        <f>IF(AND(B8=""),"",ROUNDUP(ROUND(1.03*F8,0),-1))</f>
        <v>20940</v>
      </c>
      <c r="L8" s="21">
        <v>44743</v>
      </c>
    </row>
    <row r="9" spans="1:12" ht="30" customHeight="1">
      <c r="A9" s="20">
        <v>2</v>
      </c>
      <c r="B9" s="75" t="s">
        <v>106</v>
      </c>
      <c r="C9" s="90"/>
      <c r="D9" s="92">
        <f t="shared" ref="D9:D17" si="0">F9-E9</f>
        <v>17000</v>
      </c>
      <c r="E9" s="93">
        <v>3600</v>
      </c>
      <c r="F9" s="94">
        <v>20600</v>
      </c>
      <c r="G9" s="91">
        <v>44378</v>
      </c>
      <c r="H9" s="89">
        <f t="shared" ref="H9:H17" si="1">ROUNDUP(ROUND(F9*3%,0),-1)</f>
        <v>620</v>
      </c>
      <c r="I9" s="95">
        <f t="shared" ref="I9:I10" si="2">D9+H9</f>
        <v>17620</v>
      </c>
      <c r="J9" s="92">
        <f t="shared" ref="J9:J17" si="3">IF(AND(B9=""),"",E9)</f>
        <v>3600</v>
      </c>
      <c r="K9" s="97">
        <f>IF(J9="","",I9+J9)</f>
        <v>21220</v>
      </c>
      <c r="L9" s="21">
        <v>44743</v>
      </c>
    </row>
    <row r="10" spans="1:12" ht="30" customHeight="1">
      <c r="A10" s="20">
        <v>3</v>
      </c>
      <c r="B10" s="75"/>
      <c r="C10" s="90"/>
      <c r="D10" s="92">
        <f t="shared" si="0"/>
        <v>0</v>
      </c>
      <c r="E10" s="93"/>
      <c r="F10" s="94"/>
      <c r="G10" s="91">
        <v>44378</v>
      </c>
      <c r="H10" s="89">
        <f t="shared" si="1"/>
        <v>0</v>
      </c>
      <c r="I10" s="95">
        <f t="shared" si="2"/>
        <v>0</v>
      </c>
      <c r="J10" s="92" t="str">
        <f t="shared" si="3"/>
        <v/>
      </c>
      <c r="K10" s="97" t="str">
        <f t="shared" ref="K10:K17" si="4">IF(J10="","",I10+J10)</f>
        <v/>
      </c>
      <c r="L10" s="21">
        <v>44743</v>
      </c>
    </row>
    <row r="11" spans="1:12" ht="30" customHeight="1">
      <c r="A11" s="20">
        <v>4</v>
      </c>
      <c r="B11" s="75"/>
      <c r="C11" s="90"/>
      <c r="D11" s="92">
        <f t="shared" si="0"/>
        <v>0</v>
      </c>
      <c r="E11" s="93"/>
      <c r="F11" s="94"/>
      <c r="G11" s="91">
        <v>44378</v>
      </c>
      <c r="H11" s="89">
        <f t="shared" si="1"/>
        <v>0</v>
      </c>
      <c r="I11" s="92"/>
      <c r="J11" s="92"/>
      <c r="K11" s="97" t="str">
        <f t="shared" si="4"/>
        <v/>
      </c>
      <c r="L11" s="21">
        <v>44743</v>
      </c>
    </row>
    <row r="12" spans="1:12" ht="30" customHeight="1">
      <c r="A12" s="20">
        <v>5</v>
      </c>
      <c r="B12" s="75"/>
      <c r="C12" s="90"/>
      <c r="D12" s="92">
        <f t="shared" si="0"/>
        <v>0</v>
      </c>
      <c r="E12" s="93"/>
      <c r="F12" s="94"/>
      <c r="G12" s="91">
        <v>44378</v>
      </c>
      <c r="H12" s="89">
        <f t="shared" si="1"/>
        <v>0</v>
      </c>
      <c r="I12" s="92"/>
      <c r="J12" s="92"/>
      <c r="K12" s="97" t="str">
        <f t="shared" si="4"/>
        <v/>
      </c>
      <c r="L12" s="21"/>
    </row>
    <row r="13" spans="1:12" ht="30" customHeight="1">
      <c r="A13" s="20">
        <v>6</v>
      </c>
      <c r="B13" s="75"/>
      <c r="C13" s="90"/>
      <c r="D13" s="92">
        <f t="shared" si="0"/>
        <v>0</v>
      </c>
      <c r="E13" s="93"/>
      <c r="F13" s="94"/>
      <c r="G13" s="91">
        <v>44378</v>
      </c>
      <c r="H13" s="89">
        <f t="shared" si="1"/>
        <v>0</v>
      </c>
      <c r="I13" s="92"/>
      <c r="J13" s="92"/>
      <c r="K13" s="97" t="str">
        <f t="shared" si="4"/>
        <v/>
      </c>
      <c r="L13" s="21"/>
    </row>
    <row r="14" spans="1:12" ht="30" customHeight="1">
      <c r="A14" s="20">
        <v>7</v>
      </c>
      <c r="B14" s="75"/>
      <c r="C14" s="90"/>
      <c r="D14" s="92">
        <f t="shared" si="0"/>
        <v>0</v>
      </c>
      <c r="E14" s="93"/>
      <c r="F14" s="94"/>
      <c r="G14" s="91">
        <v>44378</v>
      </c>
      <c r="H14" s="89">
        <f t="shared" si="1"/>
        <v>0</v>
      </c>
      <c r="I14" s="92"/>
      <c r="J14" s="92"/>
      <c r="K14" s="97" t="str">
        <f t="shared" si="4"/>
        <v/>
      </c>
      <c r="L14" s="21"/>
    </row>
    <row r="15" spans="1:12" ht="30" customHeight="1">
      <c r="A15" s="20">
        <v>8</v>
      </c>
      <c r="B15" s="75"/>
      <c r="C15" s="90"/>
      <c r="D15" s="92">
        <f t="shared" si="0"/>
        <v>0</v>
      </c>
      <c r="E15" s="93"/>
      <c r="F15" s="94"/>
      <c r="G15" s="91">
        <v>44378</v>
      </c>
      <c r="H15" s="89">
        <f t="shared" si="1"/>
        <v>0</v>
      </c>
      <c r="I15" s="92"/>
      <c r="J15" s="92"/>
      <c r="K15" s="97" t="str">
        <f t="shared" si="4"/>
        <v/>
      </c>
      <c r="L15" s="21"/>
    </row>
    <row r="16" spans="1:12" ht="30" customHeight="1">
      <c r="A16" s="20">
        <v>9</v>
      </c>
      <c r="B16" s="75"/>
      <c r="C16" s="90"/>
      <c r="D16" s="92">
        <f t="shared" si="0"/>
        <v>0</v>
      </c>
      <c r="E16" s="93"/>
      <c r="F16" s="94"/>
      <c r="G16" s="91">
        <v>44378</v>
      </c>
      <c r="H16" s="89">
        <f t="shared" si="1"/>
        <v>0</v>
      </c>
      <c r="I16" s="92"/>
      <c r="J16" s="92"/>
      <c r="K16" s="97" t="str">
        <f t="shared" si="4"/>
        <v/>
      </c>
      <c r="L16" s="21"/>
    </row>
    <row r="17" spans="1:12" ht="30" customHeight="1">
      <c r="A17" s="20">
        <v>10</v>
      </c>
      <c r="B17" s="75"/>
      <c r="C17" s="90"/>
      <c r="D17" s="92">
        <f t="shared" si="0"/>
        <v>0</v>
      </c>
      <c r="E17" s="93"/>
      <c r="F17" s="94"/>
      <c r="G17" s="91">
        <v>44378</v>
      </c>
      <c r="H17" s="89">
        <f t="shared" si="1"/>
        <v>0</v>
      </c>
      <c r="I17" s="92" t="str">
        <f t="shared" ref="I17" si="5">IF(AND(B17=""),"",K17-J17)</f>
        <v/>
      </c>
      <c r="J17" s="92" t="str">
        <f t="shared" si="3"/>
        <v/>
      </c>
      <c r="K17" s="97" t="str">
        <f t="shared" si="4"/>
        <v/>
      </c>
      <c r="L17" s="21"/>
    </row>
    <row r="18" spans="1:12" ht="30" customHeight="1">
      <c r="A18" s="155" t="s">
        <v>107</v>
      </c>
      <c r="B18" s="155"/>
      <c r="C18" s="155"/>
      <c r="D18" s="155"/>
      <c r="E18" s="155"/>
      <c r="F18" s="155"/>
      <c r="G18" s="155"/>
      <c r="H18" s="155"/>
      <c r="I18" s="155"/>
      <c r="J18" s="155"/>
      <c r="K18" s="155"/>
      <c r="L18" s="155"/>
    </row>
    <row r="19" spans="1:12" ht="18" customHeight="1">
      <c r="A19" s="22"/>
      <c r="B19" s="5"/>
      <c r="C19" s="5"/>
      <c r="D19" s="5"/>
      <c r="E19" s="5"/>
      <c r="F19" s="5"/>
      <c r="G19" s="5"/>
      <c r="H19" s="58"/>
      <c r="I19" s="5"/>
      <c r="J19" s="16"/>
      <c r="K19" s="16"/>
      <c r="L19" s="16"/>
    </row>
    <row r="20" spans="1:12" ht="16.5" customHeight="1">
      <c r="A20" s="23"/>
      <c r="B20" s="23"/>
      <c r="C20" s="23"/>
      <c r="D20" s="24"/>
      <c r="E20" s="24"/>
      <c r="F20" s="24"/>
      <c r="G20" s="24"/>
      <c r="H20" s="24"/>
      <c r="I20" s="160" t="s">
        <v>13</v>
      </c>
      <c r="J20" s="160"/>
      <c r="K20" s="160"/>
      <c r="L20" s="160"/>
    </row>
    <row r="21" spans="1:12" ht="18.600000000000001" customHeight="1">
      <c r="A21" s="23"/>
      <c r="B21" s="23"/>
      <c r="C21" s="23"/>
      <c r="D21" s="24"/>
      <c r="E21" s="24"/>
      <c r="F21" s="24"/>
      <c r="G21" s="24"/>
      <c r="H21" s="24"/>
      <c r="I21" s="160" t="s">
        <v>99</v>
      </c>
      <c r="J21" s="160"/>
      <c r="K21" s="160"/>
      <c r="L21" s="160"/>
    </row>
    <row r="22" spans="1:12" ht="15.6">
      <c r="A22" s="102" t="s">
        <v>109</v>
      </c>
      <c r="B22" s="25"/>
      <c r="C22" s="25"/>
      <c r="D22" s="25"/>
      <c r="E22" s="25"/>
      <c r="F22" s="25"/>
      <c r="G22" s="25"/>
      <c r="H22" s="25"/>
      <c r="I22" s="25" t="s">
        <v>14</v>
      </c>
      <c r="J22" s="159"/>
      <c r="K22" s="159"/>
      <c r="L22" s="159"/>
    </row>
    <row r="23" spans="1:12" ht="13.8">
      <c r="A23" s="157" t="s">
        <v>103</v>
      </c>
      <c r="B23" s="157"/>
      <c r="C23" s="157"/>
      <c r="D23" s="157"/>
      <c r="E23" s="157"/>
      <c r="F23" s="157"/>
      <c r="G23" s="157"/>
      <c r="H23" s="157"/>
      <c r="I23" s="157"/>
      <c r="J23" s="16"/>
      <c r="K23" s="16"/>
      <c r="L23" s="16"/>
    </row>
    <row r="24" spans="1:12" ht="13.8">
      <c r="A24" s="158" t="s">
        <v>16</v>
      </c>
      <c r="B24" s="158"/>
      <c r="C24" s="158"/>
      <c r="D24" s="158"/>
      <c r="E24" s="103"/>
      <c r="F24" s="103"/>
      <c r="G24" s="103"/>
      <c r="H24" s="103"/>
      <c r="I24" s="103"/>
      <c r="J24" s="16"/>
      <c r="K24" s="16"/>
      <c r="L24" s="16"/>
    </row>
    <row r="25" spans="1:12" ht="13.8">
      <c r="A25" s="157" t="s">
        <v>17</v>
      </c>
      <c r="B25" s="157"/>
      <c r="C25" s="157"/>
      <c r="D25" s="157"/>
      <c r="E25" s="104"/>
      <c r="F25" s="104"/>
      <c r="G25" s="104"/>
      <c r="H25" s="104"/>
      <c r="I25" s="104"/>
      <c r="J25" s="16"/>
      <c r="K25" s="16"/>
      <c r="L25" s="16"/>
    </row>
    <row r="26" spans="1:12" ht="13.8">
      <c r="A26" s="157" t="s">
        <v>18</v>
      </c>
      <c r="B26" s="157"/>
      <c r="C26" s="157"/>
      <c r="D26" s="157"/>
      <c r="E26" s="157"/>
      <c r="F26" s="157"/>
      <c r="G26" s="157"/>
      <c r="H26" s="157"/>
      <c r="I26" s="157"/>
      <c r="J26" s="16"/>
      <c r="K26" s="16"/>
      <c r="L26" s="16"/>
    </row>
    <row r="27" spans="1:12" ht="13.8">
      <c r="A27" s="158" t="s">
        <v>104</v>
      </c>
      <c r="B27" s="158"/>
      <c r="C27" s="158"/>
      <c r="D27" s="158"/>
      <c r="E27" s="158"/>
      <c r="F27" s="158"/>
      <c r="G27" s="158"/>
      <c r="H27" s="158"/>
      <c r="I27" s="158"/>
      <c r="J27" s="16"/>
      <c r="K27" s="16"/>
      <c r="L27" s="16"/>
    </row>
    <row r="28" spans="1:12" ht="15" customHeight="1">
      <c r="A28" s="23"/>
      <c r="B28" s="23"/>
      <c r="C28" s="23"/>
      <c r="D28" s="24"/>
      <c r="E28" s="24"/>
      <c r="F28" s="24"/>
      <c r="G28" s="24"/>
      <c r="H28" s="24"/>
      <c r="I28" s="156" t="str">
        <f>I20</f>
        <v>iz/kkukpk;Z</v>
      </c>
      <c r="J28" s="156"/>
      <c r="K28" s="156"/>
      <c r="L28" s="156"/>
    </row>
    <row r="29" spans="1:12" ht="20.399999999999999" customHeight="1">
      <c r="A29" s="23"/>
      <c r="B29" s="23"/>
      <c r="C29" s="23"/>
      <c r="D29" s="24"/>
      <c r="E29" s="24"/>
      <c r="F29" s="24"/>
      <c r="G29" s="24"/>
      <c r="H29" s="24"/>
      <c r="I29" s="156" t="str">
        <f>I21</f>
        <v>jktdh; mPp ek/;fed fo|ky; /kus:</v>
      </c>
      <c r="J29" s="156"/>
      <c r="K29" s="156"/>
      <c r="L29" s="156"/>
    </row>
  </sheetData>
  <sheetProtection password="DCF4" sheet="1" objects="1" scenarios="1" formatCells="0" formatColumns="0" formatRows="0" insertColumns="0" insertRows="0"/>
  <mergeCells count="23">
    <mergeCell ref="A1:L1"/>
    <mergeCell ref="C2:I2"/>
    <mergeCell ref="A3:L3"/>
    <mergeCell ref="A4:L4"/>
    <mergeCell ref="A5:A6"/>
    <mergeCell ref="B5:B6"/>
    <mergeCell ref="C5:C6"/>
    <mergeCell ref="D5:F5"/>
    <mergeCell ref="G5:G6"/>
    <mergeCell ref="I5:K5"/>
    <mergeCell ref="L5:L6"/>
    <mergeCell ref="H5:H6"/>
    <mergeCell ref="A18:L18"/>
    <mergeCell ref="I28:L28"/>
    <mergeCell ref="I29:L29"/>
    <mergeCell ref="A23:I23"/>
    <mergeCell ref="A24:D24"/>
    <mergeCell ref="A25:D25"/>
    <mergeCell ref="A26:I26"/>
    <mergeCell ref="A27:I27"/>
    <mergeCell ref="J22:L22"/>
    <mergeCell ref="I20:L20"/>
    <mergeCell ref="I21:L21"/>
  </mergeCells>
  <printOptions horizontalCentered="1"/>
  <pageMargins left="0.7" right="0.45" top="0.75" bottom="0.75" header="0.3" footer="0.3"/>
  <pageSetup paperSize="9" scale="90"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showRuler="0" zoomScaleNormal="100" workbookViewId="0">
      <selection activeCell="B7" sqref="B7:N7"/>
    </sheetView>
  </sheetViews>
  <sheetFormatPr defaultRowHeight="14.4"/>
  <cols>
    <col min="1" max="1" width="3.77734375" customWidth="1"/>
    <col min="2" max="2" width="21.44140625" customWidth="1"/>
    <col min="3" max="3" width="11.33203125" customWidth="1"/>
    <col min="4" max="4" width="10.5546875" customWidth="1"/>
    <col min="5" max="5" width="9.6640625" customWidth="1"/>
    <col min="6" max="6" width="10.6640625" customWidth="1"/>
    <col min="7" max="7" width="13.109375" customWidth="1"/>
    <col min="8" max="8" width="11" customWidth="1"/>
    <col min="9" max="9" width="8.88671875" customWidth="1"/>
    <col min="10" max="10" width="9.21875" customWidth="1"/>
    <col min="11" max="11" width="5.6640625" customWidth="1"/>
    <col min="12" max="12" width="8" customWidth="1"/>
    <col min="13" max="13" width="8.44140625" customWidth="1"/>
    <col min="14" max="14" width="5.6640625" customWidth="1"/>
  </cols>
  <sheetData>
    <row r="1" spans="1:14" ht="13.8" customHeight="1">
      <c r="B1" s="59" t="s">
        <v>63</v>
      </c>
      <c r="D1" s="186" t="s">
        <v>65</v>
      </c>
      <c r="E1" s="186"/>
      <c r="F1" s="186"/>
      <c r="G1" s="186"/>
      <c r="H1" s="186"/>
      <c r="J1" s="173" t="s">
        <v>60</v>
      </c>
      <c r="K1" s="173"/>
      <c r="L1" s="173"/>
      <c r="M1" s="173"/>
    </row>
    <row r="2" spans="1:14" ht="11.4" customHeight="1">
      <c r="B2" s="56" t="s">
        <v>64</v>
      </c>
      <c r="C2" s="57"/>
      <c r="D2" s="186"/>
      <c r="E2" s="186"/>
      <c r="F2" s="186"/>
      <c r="G2" s="186"/>
      <c r="H2" s="186"/>
      <c r="I2" s="57"/>
      <c r="J2" s="176" t="s">
        <v>61</v>
      </c>
      <c r="K2" s="176"/>
      <c r="L2" s="176"/>
      <c r="M2" s="176"/>
      <c r="N2" s="57"/>
    </row>
    <row r="3" spans="1:14" ht="11.4" customHeight="1">
      <c r="A3" s="56"/>
      <c r="B3" s="56"/>
      <c r="C3" s="56"/>
      <c r="D3" s="56"/>
      <c r="E3" s="56"/>
      <c r="F3" s="56"/>
      <c r="G3" s="56"/>
      <c r="H3" s="56"/>
      <c r="I3" s="56"/>
      <c r="J3" s="173" t="s">
        <v>62</v>
      </c>
      <c r="K3" s="173"/>
      <c r="L3" s="173"/>
      <c r="M3" s="173"/>
      <c r="N3" s="56"/>
    </row>
    <row r="4" spans="1:14" ht="22.8">
      <c r="A4" s="174" t="str">
        <f>'Increment 7th Pay'!A1:L1</f>
        <v>dk;kZy; iz/kkukpk;Z] jktdh; mPp ek/;fed fo|ky; /kus: JhMwaxjx&lt;+</v>
      </c>
      <c r="B4" s="174"/>
      <c r="C4" s="174"/>
      <c r="D4" s="174"/>
      <c r="E4" s="174"/>
      <c r="F4" s="174"/>
      <c r="G4" s="174"/>
      <c r="H4" s="174"/>
      <c r="I4" s="174"/>
      <c r="J4" s="174"/>
      <c r="K4" s="174"/>
      <c r="L4" s="174"/>
      <c r="M4" s="174"/>
      <c r="N4" s="174"/>
    </row>
    <row r="5" spans="1:14" ht="15.6">
      <c r="A5" s="187" t="s">
        <v>67</v>
      </c>
      <c r="B5" s="187"/>
      <c r="C5" s="187"/>
      <c r="D5" s="187"/>
      <c r="E5" s="187"/>
      <c r="F5" s="187"/>
      <c r="G5" s="187"/>
      <c r="H5" s="187"/>
      <c r="I5" s="187"/>
      <c r="J5" s="187"/>
      <c r="K5" s="187"/>
      <c r="L5" s="187"/>
      <c r="M5" s="187"/>
      <c r="N5" s="187"/>
    </row>
    <row r="6" spans="1:14" ht="15.6">
      <c r="A6" s="175" t="s">
        <v>66</v>
      </c>
      <c r="B6" s="175"/>
      <c r="C6" s="175"/>
      <c r="D6" s="175"/>
      <c r="E6" s="175"/>
      <c r="F6" s="175"/>
      <c r="G6" s="175"/>
      <c r="H6" s="175"/>
      <c r="I6" s="175"/>
      <c r="J6" s="175"/>
      <c r="K6" s="175"/>
      <c r="L6" s="175"/>
      <c r="M6" s="175"/>
      <c r="N6" s="175"/>
    </row>
    <row r="7" spans="1:14" ht="46.8" customHeight="1">
      <c r="A7" s="61">
        <v>1</v>
      </c>
      <c r="B7" s="188" t="s">
        <v>68</v>
      </c>
      <c r="C7" s="188"/>
      <c r="D7" s="188"/>
      <c r="E7" s="188"/>
      <c r="F7" s="188"/>
      <c r="G7" s="188"/>
      <c r="H7" s="188"/>
      <c r="I7" s="188"/>
      <c r="J7" s="188"/>
      <c r="K7" s="188"/>
      <c r="L7" s="188"/>
      <c r="M7" s="188"/>
      <c r="N7" s="188"/>
    </row>
    <row r="8" spans="1:14" ht="32.25" customHeight="1">
      <c r="A8" s="61">
        <v>2</v>
      </c>
      <c r="B8" s="189" t="s">
        <v>69</v>
      </c>
      <c r="C8" s="189"/>
      <c r="D8" s="189"/>
      <c r="E8" s="189"/>
      <c r="F8" s="189"/>
      <c r="G8" s="189"/>
      <c r="H8" s="189"/>
      <c r="I8" s="189"/>
      <c r="J8" s="189"/>
      <c r="K8" s="189"/>
      <c r="L8" s="189"/>
      <c r="M8" s="189"/>
      <c r="N8" s="189"/>
    </row>
    <row r="9" spans="1:14" s="30" customFormat="1" ht="39.6" customHeight="1">
      <c r="A9" s="177" t="s">
        <v>70</v>
      </c>
      <c r="B9" s="177" t="s">
        <v>71</v>
      </c>
      <c r="C9" s="177" t="s">
        <v>72</v>
      </c>
      <c r="D9" s="177" t="s">
        <v>73</v>
      </c>
      <c r="E9" s="177" t="s">
        <v>24</v>
      </c>
      <c r="F9" s="184" t="s">
        <v>74</v>
      </c>
      <c r="G9" s="177" t="s">
        <v>75</v>
      </c>
      <c r="H9" s="177" t="s">
        <v>25</v>
      </c>
      <c r="I9" s="181" t="s">
        <v>76</v>
      </c>
      <c r="J9" s="182"/>
      <c r="K9" s="183"/>
      <c r="L9" s="179" t="s">
        <v>77</v>
      </c>
      <c r="M9" s="180"/>
      <c r="N9" s="171" t="s">
        <v>81</v>
      </c>
    </row>
    <row r="10" spans="1:14" s="30" customFormat="1" ht="14.4" customHeight="1">
      <c r="A10" s="178"/>
      <c r="B10" s="178"/>
      <c r="C10" s="178"/>
      <c r="D10" s="178"/>
      <c r="E10" s="178"/>
      <c r="F10" s="185"/>
      <c r="G10" s="178"/>
      <c r="H10" s="178"/>
      <c r="I10" s="28" t="s">
        <v>78</v>
      </c>
      <c r="J10" s="28" t="s">
        <v>79</v>
      </c>
      <c r="K10" s="28" t="s">
        <v>80</v>
      </c>
      <c r="L10" s="28" t="s">
        <v>79</v>
      </c>
      <c r="M10" s="29" t="s">
        <v>80</v>
      </c>
      <c r="N10" s="172"/>
    </row>
    <row r="11" spans="1:14" s="60" customFormat="1" ht="12" customHeight="1">
      <c r="A11" s="32">
        <v>1</v>
      </c>
      <c r="B11" s="32">
        <v>2</v>
      </c>
      <c r="C11" s="32">
        <v>3</v>
      </c>
      <c r="D11" s="32">
        <v>4</v>
      </c>
      <c r="E11" s="32">
        <v>5</v>
      </c>
      <c r="F11" s="32">
        <v>6</v>
      </c>
      <c r="G11" s="32">
        <v>7</v>
      </c>
      <c r="H11" s="32">
        <v>8</v>
      </c>
      <c r="I11" s="32">
        <v>9</v>
      </c>
      <c r="J11" s="32">
        <v>10</v>
      </c>
      <c r="K11" s="32">
        <v>11</v>
      </c>
      <c r="L11" s="32">
        <v>12</v>
      </c>
      <c r="M11" s="32">
        <v>13</v>
      </c>
      <c r="N11" s="32">
        <v>14</v>
      </c>
    </row>
    <row r="12" spans="1:14" ht="18" customHeight="1">
      <c r="A12" s="69">
        <v>1</v>
      </c>
      <c r="B12" s="126" t="str">
        <f>'Increment 7th Pay'!B11</f>
        <v>Jh eqds'k 'kekZ</v>
      </c>
      <c r="C12" s="32" t="s">
        <v>108</v>
      </c>
      <c r="D12" s="98" t="str">
        <f>'Increment 7th Pay'!D11</f>
        <v>L-12</v>
      </c>
      <c r="E12" s="98">
        <f>'Increment 7th Pay'!G11</f>
        <v>44300</v>
      </c>
      <c r="F12" s="100">
        <f>'Increment 7th Pay'!E11</f>
        <v>44013</v>
      </c>
      <c r="G12" s="101">
        <f>'Increment 7th Pay'!F11</f>
        <v>44378</v>
      </c>
      <c r="H12" s="98">
        <f>'Increment 7th Pay'!I11</f>
        <v>45600</v>
      </c>
      <c r="I12" s="99" t="s">
        <v>98</v>
      </c>
      <c r="J12" s="99" t="s">
        <v>98</v>
      </c>
      <c r="K12" s="99" t="s">
        <v>98</v>
      </c>
      <c r="L12" s="99" t="s">
        <v>98</v>
      </c>
      <c r="M12" s="99" t="s">
        <v>98</v>
      </c>
      <c r="N12" s="99" t="s">
        <v>98</v>
      </c>
    </row>
    <row r="13" spans="1:14" ht="18" customHeight="1">
      <c r="A13" s="69">
        <v>2</v>
      </c>
      <c r="B13" s="126" t="str">
        <f>'Increment 7th Pay'!B12</f>
        <v>Jh iq[kjkt es?koky</v>
      </c>
      <c r="C13" s="32" t="s">
        <v>108</v>
      </c>
      <c r="D13" s="98" t="str">
        <f>'Increment 7th Pay'!D12</f>
        <v>L-11</v>
      </c>
      <c r="E13" s="98">
        <f>'Increment 7th Pay'!G12</f>
        <v>45100</v>
      </c>
      <c r="F13" s="100">
        <f>'Increment 7th Pay'!E12</f>
        <v>44013</v>
      </c>
      <c r="G13" s="101">
        <f>'Increment 7th Pay'!F12</f>
        <v>44378</v>
      </c>
      <c r="H13" s="98">
        <f>'Increment 7th Pay'!I12</f>
        <v>46500</v>
      </c>
      <c r="I13" s="99" t="s">
        <v>98</v>
      </c>
      <c r="J13" s="99" t="s">
        <v>98</v>
      </c>
      <c r="K13" s="99" t="s">
        <v>98</v>
      </c>
      <c r="L13" s="99" t="s">
        <v>98</v>
      </c>
      <c r="M13" s="99" t="s">
        <v>98</v>
      </c>
      <c r="N13" s="99" t="s">
        <v>98</v>
      </c>
    </row>
    <row r="14" spans="1:14" ht="18" customHeight="1">
      <c r="A14" s="69">
        <v>3</v>
      </c>
      <c r="B14" s="126" t="str">
        <f>'Increment 7th Pay'!B13</f>
        <v>Jh ekuflag</v>
      </c>
      <c r="C14" s="32" t="s">
        <v>108</v>
      </c>
      <c r="D14" s="98" t="str">
        <f>'Increment 7th Pay'!D13</f>
        <v>L-11</v>
      </c>
      <c r="E14" s="98">
        <f>'Increment 7th Pay'!G13</f>
        <v>42500</v>
      </c>
      <c r="F14" s="100">
        <f>'Increment 7th Pay'!E13</f>
        <v>44013</v>
      </c>
      <c r="G14" s="101">
        <f>'Increment 7th Pay'!F13</f>
        <v>44378</v>
      </c>
      <c r="H14" s="98">
        <f>'Increment 7th Pay'!I13</f>
        <v>43800</v>
      </c>
      <c r="I14" s="99" t="s">
        <v>98</v>
      </c>
      <c r="J14" s="99" t="s">
        <v>98</v>
      </c>
      <c r="K14" s="99" t="s">
        <v>98</v>
      </c>
      <c r="L14" s="99" t="s">
        <v>98</v>
      </c>
      <c r="M14" s="99" t="s">
        <v>98</v>
      </c>
      <c r="N14" s="99" t="s">
        <v>98</v>
      </c>
    </row>
    <row r="15" spans="1:14" ht="18" customHeight="1">
      <c r="A15" s="69">
        <v>4</v>
      </c>
      <c r="B15" s="126" t="str">
        <f>'Increment 7th Pay'!B14</f>
        <v>Jh f'kojke eh.kk</v>
      </c>
      <c r="C15" s="32" t="s">
        <v>108</v>
      </c>
      <c r="D15" s="98" t="str">
        <f>'Increment 7th Pay'!D14</f>
        <v>L-11</v>
      </c>
      <c r="E15" s="98">
        <f>'Increment 7th Pay'!G14</f>
        <v>52300</v>
      </c>
      <c r="F15" s="100">
        <f>'Increment 7th Pay'!E14</f>
        <v>44013</v>
      </c>
      <c r="G15" s="101">
        <f>'Increment 7th Pay'!F14</f>
        <v>44378</v>
      </c>
      <c r="H15" s="98">
        <f>'Increment 7th Pay'!I14</f>
        <v>53900</v>
      </c>
      <c r="I15" s="99" t="s">
        <v>98</v>
      </c>
      <c r="J15" s="99" t="s">
        <v>98</v>
      </c>
      <c r="K15" s="99" t="s">
        <v>98</v>
      </c>
      <c r="L15" s="99" t="s">
        <v>98</v>
      </c>
      <c r="M15" s="99" t="s">
        <v>98</v>
      </c>
      <c r="N15" s="99" t="s">
        <v>98</v>
      </c>
    </row>
    <row r="16" spans="1:14" ht="18" customHeight="1">
      <c r="A16" s="69">
        <v>5</v>
      </c>
      <c r="B16" s="126" t="str">
        <f>'Increment 7th Pay'!B15</f>
        <v>Jh fouksn dqekj</v>
      </c>
      <c r="C16" s="32" t="s">
        <v>108</v>
      </c>
      <c r="D16" s="98" t="str">
        <f>'Increment 7th Pay'!D15</f>
        <v>L-11</v>
      </c>
      <c r="E16" s="98">
        <f>'Increment 7th Pay'!G15</f>
        <v>41300</v>
      </c>
      <c r="F16" s="100">
        <f>'Increment 7th Pay'!E15</f>
        <v>44013</v>
      </c>
      <c r="G16" s="101">
        <f>'Increment 7th Pay'!F15</f>
        <v>44378</v>
      </c>
      <c r="H16" s="98">
        <f>'Increment 7th Pay'!I15</f>
        <v>42500</v>
      </c>
      <c r="I16" s="99" t="s">
        <v>98</v>
      </c>
      <c r="J16" s="99" t="s">
        <v>98</v>
      </c>
      <c r="K16" s="99" t="s">
        <v>98</v>
      </c>
      <c r="L16" s="99" t="s">
        <v>98</v>
      </c>
      <c r="M16" s="99" t="s">
        <v>98</v>
      </c>
      <c r="N16" s="99" t="s">
        <v>98</v>
      </c>
    </row>
    <row r="17" spans="1:14" ht="18" customHeight="1">
      <c r="A17" s="69">
        <v>6</v>
      </c>
      <c r="B17" s="126" t="str">
        <f>'Increment 7th Pay'!B16</f>
        <v>Jh egsUnz dqekj</v>
      </c>
      <c r="C17" s="32" t="s">
        <v>108</v>
      </c>
      <c r="D17" s="98" t="str">
        <f>'Increment 7th Pay'!D16</f>
        <v>L-11</v>
      </c>
      <c r="E17" s="98">
        <f>'Increment 7th Pay'!G16</f>
        <v>52300</v>
      </c>
      <c r="F17" s="100">
        <f>'Increment 7th Pay'!E16</f>
        <v>44013</v>
      </c>
      <c r="G17" s="101">
        <f>'Increment 7th Pay'!F16</f>
        <v>44378</v>
      </c>
      <c r="H17" s="98">
        <f>'Increment 7th Pay'!I16</f>
        <v>53900</v>
      </c>
      <c r="I17" s="99" t="s">
        <v>98</v>
      </c>
      <c r="J17" s="99" t="s">
        <v>98</v>
      </c>
      <c r="K17" s="99" t="s">
        <v>98</v>
      </c>
      <c r="L17" s="99" t="s">
        <v>98</v>
      </c>
      <c r="M17" s="99" t="s">
        <v>98</v>
      </c>
      <c r="N17" s="99" t="s">
        <v>98</v>
      </c>
    </row>
    <row r="18" spans="1:14" ht="18" customHeight="1">
      <c r="A18" s="69">
        <v>7</v>
      </c>
      <c r="B18" s="126" t="str">
        <f>'Increment 7th Pay'!B17</f>
        <v>Jh fot; flag</v>
      </c>
      <c r="C18" s="32" t="s">
        <v>108</v>
      </c>
      <c r="D18" s="98" t="str">
        <f>'Increment 7th Pay'!D17</f>
        <v>L-11</v>
      </c>
      <c r="E18" s="98">
        <f>'Increment 7th Pay'!G17</f>
        <v>52300</v>
      </c>
      <c r="F18" s="100">
        <f>'Increment 7th Pay'!E17</f>
        <v>44013</v>
      </c>
      <c r="G18" s="101">
        <f>'Increment 7th Pay'!F17</f>
        <v>44378</v>
      </c>
      <c r="H18" s="98">
        <f>'Increment 7th Pay'!I17</f>
        <v>53900</v>
      </c>
      <c r="I18" s="99" t="s">
        <v>98</v>
      </c>
      <c r="J18" s="99" t="s">
        <v>98</v>
      </c>
      <c r="K18" s="99" t="s">
        <v>98</v>
      </c>
      <c r="L18" s="99" t="s">
        <v>98</v>
      </c>
      <c r="M18" s="99" t="s">
        <v>98</v>
      </c>
      <c r="N18" s="99" t="s">
        <v>98</v>
      </c>
    </row>
    <row r="19" spans="1:14" ht="18" customHeight="1">
      <c r="A19" s="69">
        <v>8</v>
      </c>
      <c r="B19" s="126" t="str">
        <f>'Increment 7th Pay'!B18</f>
        <v>Jh cynso flag</v>
      </c>
      <c r="C19" s="32" t="s">
        <v>108</v>
      </c>
      <c r="D19" s="98" t="str">
        <f>'Increment 7th Pay'!D18</f>
        <v>L-11</v>
      </c>
      <c r="E19" s="98">
        <f>'Increment 7th Pay'!G18</f>
        <v>52300</v>
      </c>
      <c r="F19" s="100">
        <f>'Increment 7th Pay'!E18</f>
        <v>44013</v>
      </c>
      <c r="G19" s="101">
        <f>'Increment 7th Pay'!F18</f>
        <v>44378</v>
      </c>
      <c r="H19" s="98">
        <f>'Increment 7th Pay'!I18</f>
        <v>53900</v>
      </c>
      <c r="I19" s="99" t="s">
        <v>98</v>
      </c>
      <c r="J19" s="99" t="s">
        <v>98</v>
      </c>
      <c r="K19" s="99" t="s">
        <v>98</v>
      </c>
      <c r="L19" s="99" t="s">
        <v>98</v>
      </c>
      <c r="M19" s="99" t="s">
        <v>98</v>
      </c>
      <c r="N19" s="99" t="s">
        <v>98</v>
      </c>
    </row>
    <row r="20" spans="1:14" ht="18" customHeight="1">
      <c r="A20" s="69">
        <v>9</v>
      </c>
      <c r="B20" s="126" t="str">
        <f>'Increment 7th Pay'!B19</f>
        <v>Jh fouksn dqekjh</v>
      </c>
      <c r="C20" s="32" t="s">
        <v>108</v>
      </c>
      <c r="D20" s="98" t="str">
        <f>'Increment 7th Pay'!D19</f>
        <v>L-10</v>
      </c>
      <c r="E20" s="98">
        <f>'Increment 7th Pay'!G19</f>
        <v>33800</v>
      </c>
      <c r="F20" s="100">
        <f>'Increment 7th Pay'!E19</f>
        <v>44013</v>
      </c>
      <c r="G20" s="101">
        <f>'Increment 7th Pay'!F19</f>
        <v>44378</v>
      </c>
      <c r="H20" s="98">
        <f>'Increment 7th Pay'!I19</f>
        <v>34800</v>
      </c>
      <c r="I20" s="99" t="s">
        <v>98</v>
      </c>
      <c r="J20" s="99" t="s">
        <v>98</v>
      </c>
      <c r="K20" s="99" t="s">
        <v>98</v>
      </c>
      <c r="L20" s="99" t="s">
        <v>98</v>
      </c>
      <c r="M20" s="99" t="s">
        <v>98</v>
      </c>
      <c r="N20" s="99" t="s">
        <v>98</v>
      </c>
    </row>
    <row r="21" spans="1:14" ht="18" customHeight="1">
      <c r="A21" s="69">
        <v>10</v>
      </c>
      <c r="B21" s="126" t="str">
        <f>'Increment 7th Pay'!B20</f>
        <v>Jh eukst dqekj</v>
      </c>
      <c r="C21" s="32" t="s">
        <v>108</v>
      </c>
      <c r="D21" s="98" t="str">
        <f>'Increment 7th Pay'!D20</f>
        <v>L-11</v>
      </c>
      <c r="E21" s="98">
        <f>'Increment 7th Pay'!G20</f>
        <v>46500</v>
      </c>
      <c r="F21" s="100">
        <f>'Increment 7th Pay'!E20</f>
        <v>44013</v>
      </c>
      <c r="G21" s="101">
        <f>'Increment 7th Pay'!F20</f>
        <v>44378</v>
      </c>
      <c r="H21" s="98">
        <f>'Increment 7th Pay'!I20</f>
        <v>47900</v>
      </c>
      <c r="I21" s="99" t="s">
        <v>98</v>
      </c>
      <c r="J21" s="99" t="s">
        <v>98</v>
      </c>
      <c r="K21" s="99" t="s">
        <v>98</v>
      </c>
      <c r="L21" s="99" t="s">
        <v>98</v>
      </c>
      <c r="M21" s="99" t="s">
        <v>98</v>
      </c>
      <c r="N21" s="99" t="s">
        <v>98</v>
      </c>
    </row>
    <row r="22" spans="1:14" ht="18" customHeight="1">
      <c r="A22" s="69">
        <v>11</v>
      </c>
      <c r="B22" s="126" t="str">
        <f>'Increment 7th Pay'!B21</f>
        <v>Jh Jhjke pkScs</v>
      </c>
      <c r="C22" s="32" t="s">
        <v>108</v>
      </c>
      <c r="D22" s="98" t="str">
        <f>'Increment 7th Pay'!D21</f>
        <v>L-11</v>
      </c>
      <c r="E22" s="98">
        <f>'Increment 7th Pay'!G21</f>
        <v>45100</v>
      </c>
      <c r="F22" s="100">
        <f>'Increment 7th Pay'!E21</f>
        <v>44013</v>
      </c>
      <c r="G22" s="101">
        <f>'Increment 7th Pay'!F21</f>
        <v>44378</v>
      </c>
      <c r="H22" s="98">
        <f>'Increment 7th Pay'!I21</f>
        <v>46500</v>
      </c>
      <c r="I22" s="99" t="s">
        <v>98</v>
      </c>
      <c r="J22" s="99" t="s">
        <v>98</v>
      </c>
      <c r="K22" s="99" t="s">
        <v>98</v>
      </c>
      <c r="L22" s="99" t="s">
        <v>98</v>
      </c>
      <c r="M22" s="99" t="s">
        <v>98</v>
      </c>
      <c r="N22" s="99" t="s">
        <v>98</v>
      </c>
    </row>
    <row r="23" spans="1:14" ht="18" customHeight="1">
      <c r="A23" s="69">
        <v>12</v>
      </c>
      <c r="B23" s="126" t="str">
        <f>'Increment 7th Pay'!B22</f>
        <v>Jh QSSyhjke</v>
      </c>
      <c r="C23" s="32" t="s">
        <v>108</v>
      </c>
      <c r="D23" s="98" t="str">
        <f>'Increment 7th Pay'!D22</f>
        <v>L-11</v>
      </c>
      <c r="E23" s="98">
        <f>'Increment 7th Pay'!G22</f>
        <v>46500</v>
      </c>
      <c r="F23" s="100">
        <f>'Increment 7th Pay'!E22</f>
        <v>44013</v>
      </c>
      <c r="G23" s="101">
        <f>'Increment 7th Pay'!F22</f>
        <v>44378</v>
      </c>
      <c r="H23" s="98">
        <f>'Increment 7th Pay'!I22</f>
        <v>47900</v>
      </c>
      <c r="I23" s="99" t="s">
        <v>98</v>
      </c>
      <c r="J23" s="99" t="s">
        <v>98</v>
      </c>
      <c r="K23" s="99" t="s">
        <v>98</v>
      </c>
      <c r="L23" s="99" t="s">
        <v>98</v>
      </c>
      <c r="M23" s="99" t="s">
        <v>98</v>
      </c>
      <c r="N23" s="99" t="s">
        <v>98</v>
      </c>
    </row>
    <row r="24" spans="1:14" ht="18" customHeight="1">
      <c r="A24" s="69">
        <v>13</v>
      </c>
      <c r="B24" s="126" t="str">
        <f>'Increment 7th Pay'!B23</f>
        <v>Jh ckcwyky</v>
      </c>
      <c r="C24" s="32" t="s">
        <v>108</v>
      </c>
      <c r="D24" s="98" t="str">
        <f>'Increment 7th Pay'!D23</f>
        <v>L-10</v>
      </c>
      <c r="E24" s="98">
        <f>'Increment 7th Pay'!G23</f>
        <v>40300</v>
      </c>
      <c r="F24" s="100">
        <f>'Increment 7th Pay'!E23</f>
        <v>44013</v>
      </c>
      <c r="G24" s="101">
        <f>'Increment 7th Pay'!F23</f>
        <v>44378</v>
      </c>
      <c r="H24" s="98">
        <f>'Increment 7th Pay'!I23</f>
        <v>41500</v>
      </c>
      <c r="I24" s="99" t="s">
        <v>98</v>
      </c>
      <c r="J24" s="99" t="s">
        <v>98</v>
      </c>
      <c r="K24" s="99" t="s">
        <v>98</v>
      </c>
      <c r="L24" s="99" t="s">
        <v>98</v>
      </c>
      <c r="M24" s="99" t="s">
        <v>98</v>
      </c>
      <c r="N24" s="99" t="s">
        <v>98</v>
      </c>
    </row>
    <row r="25" spans="1:14" ht="18" customHeight="1">
      <c r="A25" s="69">
        <v>14</v>
      </c>
      <c r="B25" s="126" t="str">
        <f>'Increment 7th Pay'!B24</f>
        <v>Jh Hkokuh'kadj</v>
      </c>
      <c r="C25" s="32" t="s">
        <v>108</v>
      </c>
      <c r="D25" s="98" t="str">
        <f>'Increment 7th Pay'!D24</f>
        <v>L-13</v>
      </c>
      <c r="E25" s="98">
        <f>'Increment 7th Pay'!G24</f>
        <v>65200</v>
      </c>
      <c r="F25" s="100">
        <f>'Increment 7th Pay'!E24</f>
        <v>44013</v>
      </c>
      <c r="G25" s="101">
        <f>'Increment 7th Pay'!F24</f>
        <v>44378</v>
      </c>
      <c r="H25" s="98">
        <f>'Increment 7th Pay'!I24</f>
        <v>67200</v>
      </c>
      <c r="I25" s="99" t="s">
        <v>98</v>
      </c>
      <c r="J25" s="99" t="s">
        <v>98</v>
      </c>
      <c r="K25" s="99" t="s">
        <v>98</v>
      </c>
      <c r="L25" s="99" t="s">
        <v>98</v>
      </c>
      <c r="M25" s="99" t="s">
        <v>98</v>
      </c>
      <c r="N25" s="99" t="s">
        <v>98</v>
      </c>
    </row>
    <row r="26" spans="1:14" ht="18" hidden="1" customHeight="1">
      <c r="A26" s="69">
        <v>15</v>
      </c>
      <c r="B26" s="32">
        <f>'Increment 7th Pay'!B25</f>
        <v>0</v>
      </c>
      <c r="C26" s="32" t="s">
        <v>108</v>
      </c>
      <c r="D26" s="98">
        <f>'Increment 7th Pay'!D25</f>
        <v>0</v>
      </c>
      <c r="E26" s="98">
        <f>'Increment 7th Pay'!G25</f>
        <v>0</v>
      </c>
      <c r="F26" s="100">
        <f>'Increment 7th Pay'!E25</f>
        <v>0</v>
      </c>
      <c r="G26" s="101">
        <f>'Increment 7th Pay'!F25</f>
        <v>0</v>
      </c>
      <c r="H26" s="98" t="str">
        <f>'Increment 7th Pay'!I25</f>
        <v/>
      </c>
      <c r="I26" s="99" t="s">
        <v>98</v>
      </c>
      <c r="J26" s="99" t="s">
        <v>98</v>
      </c>
      <c r="K26" s="99" t="s">
        <v>98</v>
      </c>
      <c r="L26" s="99" t="s">
        <v>98</v>
      </c>
      <c r="M26" s="99" t="s">
        <v>98</v>
      </c>
      <c r="N26" s="99" t="s">
        <v>98</v>
      </c>
    </row>
    <row r="27" spans="1:14" ht="19.8" customHeight="1">
      <c r="A27" s="68"/>
      <c r="B27" s="68"/>
      <c r="C27" s="67"/>
      <c r="D27" s="31"/>
      <c r="E27" s="31"/>
      <c r="F27" s="31"/>
      <c r="G27" s="31"/>
      <c r="H27" s="33"/>
      <c r="I27" s="66"/>
      <c r="J27" s="34"/>
      <c r="K27" s="33"/>
      <c r="L27" s="33"/>
      <c r="M27" s="33"/>
      <c r="N27" s="31"/>
    </row>
    <row r="28" spans="1:14" ht="15.6">
      <c r="A28" s="64"/>
      <c r="B28" s="65"/>
      <c r="C28" s="31"/>
      <c r="D28" s="31"/>
      <c r="E28" s="31"/>
      <c r="F28" s="31"/>
      <c r="G28" s="31"/>
      <c r="H28" s="31"/>
      <c r="I28" s="170" t="s">
        <v>94</v>
      </c>
      <c r="J28" s="170"/>
      <c r="K28" s="170"/>
      <c r="L28" s="170"/>
      <c r="M28" s="170"/>
      <c r="N28" s="31"/>
    </row>
  </sheetData>
  <sheetProtection password="DCF4" sheet="1" objects="1" scenarios="1" formatCells="0" formatColumns="0" formatRows="0" insertColumns="0" insertRows="0"/>
  <mergeCells count="21">
    <mergeCell ref="J2:M2"/>
    <mergeCell ref="D9:D10"/>
    <mergeCell ref="C9:C10"/>
    <mergeCell ref="B9:B10"/>
    <mergeCell ref="A9:A10"/>
    <mergeCell ref="L9:M9"/>
    <mergeCell ref="I9:K9"/>
    <mergeCell ref="H9:H10"/>
    <mergeCell ref="G9:G10"/>
    <mergeCell ref="F9:F10"/>
    <mergeCell ref="E9:E10"/>
    <mergeCell ref="D1:H2"/>
    <mergeCell ref="J1:M1"/>
    <mergeCell ref="A5:N5"/>
    <mergeCell ref="B7:N7"/>
    <mergeCell ref="B8:N8"/>
    <mergeCell ref="I28:M28"/>
    <mergeCell ref="N9:N10"/>
    <mergeCell ref="J3:M3"/>
    <mergeCell ref="A4:N4"/>
    <mergeCell ref="A6:N6"/>
  </mergeCells>
  <printOptions horizontalCentered="1"/>
  <pageMargins left="0.42" right="0.2" top="0.35433070866141703" bottom="0.35433070866141703" header="0.31496062992126" footer="0.31496062992126"/>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AC47"/>
  <sheetViews>
    <sheetView zoomScale="80" zoomScaleNormal="80" workbookViewId="0">
      <selection activeCell="J46" sqref="J46"/>
    </sheetView>
  </sheetViews>
  <sheetFormatPr defaultColWidth="9.109375" defaultRowHeight="14.4" customHeight="1" zeroHeight="1"/>
  <cols>
    <col min="1" max="1" width="14.44140625" style="36" customWidth="1" collapsed="1"/>
    <col min="2" max="5" width="6" style="36" bestFit="1" customWidth="1" collapsed="1"/>
    <col min="6" max="6" width="6.33203125" style="36" bestFit="1" customWidth="1" collapsed="1"/>
    <col min="7" max="8" width="6.109375" style="36" bestFit="1" customWidth="1" collapsed="1"/>
    <col min="9" max="9" width="6.33203125" style="36" bestFit="1" customWidth="1" collapsed="1"/>
    <col min="10" max="10" width="6.109375" style="36" bestFit="1" customWidth="1" collapsed="1"/>
    <col min="11" max="25" width="7" style="36" bestFit="1" customWidth="1" collapsed="1"/>
    <col min="26" max="26" width="4.5546875" style="36" bestFit="1" customWidth="1" collapsed="1"/>
    <col min="27" max="27" width="9.109375" style="36" collapsed="1"/>
    <col min="28" max="29" width="9.109375" style="36"/>
    <col min="30" max="16384" width="9.109375" style="36" collapsed="1"/>
  </cols>
  <sheetData>
    <row r="1" spans="1:26" ht="17.399999999999999">
      <c r="A1" s="193" t="s">
        <v>26</v>
      </c>
      <c r="B1" s="193"/>
      <c r="C1" s="193"/>
      <c r="D1" s="193"/>
      <c r="E1" s="193"/>
      <c r="F1" s="193"/>
      <c r="G1" s="193"/>
      <c r="H1" s="193"/>
      <c r="I1" s="193"/>
      <c r="J1" s="193"/>
      <c r="K1" s="193"/>
      <c r="L1" s="193"/>
      <c r="M1" s="193"/>
      <c r="N1" s="193"/>
      <c r="O1" s="193"/>
      <c r="P1" s="193"/>
      <c r="Q1" s="193"/>
      <c r="R1" s="193"/>
      <c r="S1" s="193"/>
      <c r="T1" s="193"/>
      <c r="U1" s="193"/>
      <c r="V1" s="193"/>
      <c r="W1" s="193"/>
      <c r="X1" s="193"/>
      <c r="Y1" s="193"/>
      <c r="Z1" s="35"/>
    </row>
    <row r="2" spans="1:26" ht="28.8">
      <c r="A2" s="37" t="s">
        <v>27</v>
      </c>
      <c r="B2" s="194" t="s">
        <v>28</v>
      </c>
      <c r="C2" s="194"/>
      <c r="D2" s="194"/>
      <c r="E2" s="194"/>
      <c r="F2" s="194"/>
      <c r="G2" s="194"/>
      <c r="H2" s="194"/>
      <c r="I2" s="194"/>
      <c r="J2" s="194"/>
      <c r="K2" s="195" t="s">
        <v>29</v>
      </c>
      <c r="L2" s="196"/>
      <c r="M2" s="196"/>
      <c r="N2" s="197"/>
      <c r="O2" s="194" t="s">
        <v>30</v>
      </c>
      <c r="P2" s="194"/>
      <c r="Q2" s="194"/>
      <c r="R2" s="194"/>
      <c r="S2" s="194"/>
      <c r="T2" s="194"/>
      <c r="U2" s="194"/>
      <c r="V2" s="198" t="s">
        <v>31</v>
      </c>
      <c r="W2" s="198"/>
      <c r="X2" s="198"/>
      <c r="Y2" s="198"/>
      <c r="Z2" s="38"/>
    </row>
    <row r="3" spans="1:26" ht="28.8">
      <c r="A3" s="39" t="s">
        <v>32</v>
      </c>
      <c r="B3" s="40">
        <v>1700</v>
      </c>
      <c r="C3" s="40">
        <v>1750</v>
      </c>
      <c r="D3" s="40">
        <v>1900</v>
      </c>
      <c r="E3" s="40">
        <v>2000</v>
      </c>
      <c r="F3" s="40">
        <v>2400</v>
      </c>
      <c r="G3" s="40">
        <v>2400</v>
      </c>
      <c r="H3" s="40">
        <v>2400</v>
      </c>
      <c r="I3" s="40">
        <v>2800</v>
      </c>
      <c r="J3" s="40">
        <v>2800</v>
      </c>
      <c r="K3" s="41">
        <v>3600</v>
      </c>
      <c r="L3" s="41">
        <v>4200</v>
      </c>
      <c r="M3" s="41">
        <v>4800</v>
      </c>
      <c r="N3" s="41">
        <v>5400</v>
      </c>
      <c r="O3" s="40">
        <v>5400</v>
      </c>
      <c r="P3" s="40">
        <v>6000</v>
      </c>
      <c r="Q3" s="40">
        <v>6600</v>
      </c>
      <c r="R3" s="40">
        <v>6800</v>
      </c>
      <c r="S3" s="40">
        <v>7200</v>
      </c>
      <c r="T3" s="40">
        <v>7600</v>
      </c>
      <c r="U3" s="40">
        <v>8200</v>
      </c>
      <c r="V3" s="42">
        <v>8700</v>
      </c>
      <c r="W3" s="42">
        <v>8900</v>
      </c>
      <c r="X3" s="42">
        <v>9500</v>
      </c>
      <c r="Y3" s="42">
        <v>10000</v>
      </c>
      <c r="Z3" s="38"/>
    </row>
    <row r="4" spans="1:26" s="48" customFormat="1" ht="28.8">
      <c r="A4" s="43" t="s">
        <v>33</v>
      </c>
      <c r="B4" s="44">
        <v>2</v>
      </c>
      <c r="C4" s="44">
        <v>3</v>
      </c>
      <c r="D4" s="44">
        <v>4</v>
      </c>
      <c r="E4" s="44">
        <v>5</v>
      </c>
      <c r="F4" s="44">
        <v>9</v>
      </c>
      <c r="G4" s="44" t="s">
        <v>34</v>
      </c>
      <c r="H4" s="44" t="s">
        <v>35</v>
      </c>
      <c r="I4" s="44">
        <v>10</v>
      </c>
      <c r="J4" s="44" t="s">
        <v>36</v>
      </c>
      <c r="K4" s="45">
        <v>11</v>
      </c>
      <c r="L4" s="45">
        <v>12</v>
      </c>
      <c r="M4" s="45">
        <v>13</v>
      </c>
      <c r="N4" s="45">
        <v>15</v>
      </c>
      <c r="O4" s="44">
        <v>15</v>
      </c>
      <c r="P4" s="44">
        <v>16</v>
      </c>
      <c r="Q4" s="44">
        <v>17</v>
      </c>
      <c r="R4" s="44">
        <v>18</v>
      </c>
      <c r="S4" s="44">
        <v>19</v>
      </c>
      <c r="T4" s="44">
        <v>20</v>
      </c>
      <c r="U4" s="44">
        <v>21</v>
      </c>
      <c r="V4" s="46">
        <v>22</v>
      </c>
      <c r="W4" s="46">
        <v>23</v>
      </c>
      <c r="X4" s="46" t="s">
        <v>37</v>
      </c>
      <c r="Y4" s="46">
        <v>24</v>
      </c>
      <c r="Z4" s="47"/>
    </row>
    <row r="5" spans="1:26" s="48" customFormat="1">
      <c r="A5" s="49" t="s">
        <v>38</v>
      </c>
      <c r="B5" s="49" t="s">
        <v>39</v>
      </c>
      <c r="C5" s="49" t="s">
        <v>40</v>
      </c>
      <c r="D5" s="49" t="s">
        <v>41</v>
      </c>
      <c r="E5" s="49" t="s">
        <v>42</v>
      </c>
      <c r="F5" s="49" t="s">
        <v>12</v>
      </c>
      <c r="G5" s="49" t="s">
        <v>43</v>
      </c>
      <c r="H5" s="49" t="s">
        <v>44</v>
      </c>
      <c r="I5" s="49" t="s">
        <v>45</v>
      </c>
      <c r="J5" s="49" t="s">
        <v>46</v>
      </c>
      <c r="K5" s="49" t="s">
        <v>8</v>
      </c>
      <c r="L5" s="49" t="s">
        <v>2</v>
      </c>
      <c r="M5" s="49" t="s">
        <v>9</v>
      </c>
      <c r="N5" s="49" t="s">
        <v>10</v>
      </c>
      <c r="O5" s="49" t="s">
        <v>47</v>
      </c>
      <c r="P5" s="49" t="s">
        <v>48</v>
      </c>
      <c r="Q5" s="49" t="s">
        <v>49</v>
      </c>
      <c r="R5" s="49" t="s">
        <v>50</v>
      </c>
      <c r="S5" s="49" t="s">
        <v>51</v>
      </c>
      <c r="T5" s="49" t="s">
        <v>52</v>
      </c>
      <c r="U5" s="49" t="s">
        <v>53</v>
      </c>
      <c r="V5" s="49" t="s">
        <v>54</v>
      </c>
      <c r="W5" s="49" t="s">
        <v>55</v>
      </c>
      <c r="X5" s="49" t="s">
        <v>56</v>
      </c>
      <c r="Y5" s="49" t="s">
        <v>57</v>
      </c>
      <c r="Z5" s="47"/>
    </row>
    <row r="6" spans="1:26" s="48" customFormat="1">
      <c r="A6" s="50" t="s">
        <v>58</v>
      </c>
      <c r="B6" s="190" t="s">
        <v>59</v>
      </c>
      <c r="C6" s="191"/>
      <c r="D6" s="191"/>
      <c r="E6" s="191"/>
      <c r="F6" s="191"/>
      <c r="G6" s="191"/>
      <c r="H6" s="191"/>
      <c r="I6" s="191"/>
      <c r="J6" s="191"/>
      <c r="K6" s="191"/>
      <c r="L6" s="191"/>
      <c r="M6" s="191"/>
      <c r="N6" s="191"/>
      <c r="O6" s="191"/>
      <c r="P6" s="191"/>
      <c r="Q6" s="191"/>
      <c r="R6" s="191"/>
      <c r="S6" s="191"/>
      <c r="T6" s="191"/>
      <c r="U6" s="191"/>
      <c r="V6" s="191"/>
      <c r="W6" s="191"/>
      <c r="X6" s="191"/>
      <c r="Y6" s="192"/>
      <c r="Z6" s="47"/>
    </row>
    <row r="7" spans="1:26">
      <c r="A7" s="51">
        <v>1</v>
      </c>
      <c r="B7" s="52">
        <v>17700</v>
      </c>
      <c r="C7" s="52">
        <v>17900</v>
      </c>
      <c r="D7" s="52">
        <v>18200</v>
      </c>
      <c r="E7" s="52">
        <v>19200</v>
      </c>
      <c r="F7" s="52">
        <v>20800</v>
      </c>
      <c r="G7" s="52">
        <v>21500</v>
      </c>
      <c r="H7" s="52">
        <v>22400</v>
      </c>
      <c r="I7" s="52">
        <v>26300</v>
      </c>
      <c r="J7" s="52">
        <v>28700</v>
      </c>
      <c r="K7" s="53">
        <v>33800</v>
      </c>
      <c r="L7" s="53">
        <v>37800</v>
      </c>
      <c r="M7" s="53">
        <v>44300</v>
      </c>
      <c r="N7" s="53">
        <v>53100</v>
      </c>
      <c r="O7" s="54">
        <v>56100</v>
      </c>
      <c r="P7" s="54">
        <v>60700</v>
      </c>
      <c r="Q7" s="54">
        <v>67300</v>
      </c>
      <c r="R7" s="54">
        <v>71000</v>
      </c>
      <c r="S7" s="54">
        <v>75300</v>
      </c>
      <c r="T7" s="54">
        <v>79900</v>
      </c>
      <c r="U7" s="54">
        <v>88900</v>
      </c>
      <c r="V7" s="53">
        <v>123100</v>
      </c>
      <c r="W7" s="53">
        <v>129700</v>
      </c>
      <c r="X7" s="53">
        <v>145800</v>
      </c>
      <c r="Y7" s="55">
        <v>148800</v>
      </c>
      <c r="Z7" s="38"/>
    </row>
    <row r="8" spans="1:26">
      <c r="A8" s="51">
        <v>2</v>
      </c>
      <c r="B8" s="52">
        <v>18200</v>
      </c>
      <c r="C8" s="52">
        <v>18400</v>
      </c>
      <c r="D8" s="52">
        <v>18700</v>
      </c>
      <c r="E8" s="52">
        <v>19800</v>
      </c>
      <c r="F8" s="52">
        <v>21400</v>
      </c>
      <c r="G8" s="52">
        <v>22100</v>
      </c>
      <c r="H8" s="52">
        <v>23100</v>
      </c>
      <c r="I8" s="52">
        <v>27100</v>
      </c>
      <c r="J8" s="52">
        <v>29600</v>
      </c>
      <c r="K8" s="53">
        <v>34800</v>
      </c>
      <c r="L8" s="53">
        <v>38900</v>
      </c>
      <c r="M8" s="53">
        <v>45600</v>
      </c>
      <c r="N8" s="53">
        <v>54700</v>
      </c>
      <c r="O8" s="54">
        <v>57800</v>
      </c>
      <c r="P8" s="54">
        <v>62500</v>
      </c>
      <c r="Q8" s="54">
        <v>69300</v>
      </c>
      <c r="R8" s="54">
        <v>73100</v>
      </c>
      <c r="S8" s="54">
        <v>77600</v>
      </c>
      <c r="T8" s="54">
        <v>82300</v>
      </c>
      <c r="U8" s="54">
        <v>91600</v>
      </c>
      <c r="V8" s="53">
        <v>126800</v>
      </c>
      <c r="W8" s="53">
        <v>133600</v>
      </c>
      <c r="X8" s="53">
        <v>150200</v>
      </c>
      <c r="Y8" s="55">
        <v>153300</v>
      </c>
      <c r="Z8" s="38"/>
    </row>
    <row r="9" spans="1:26">
      <c r="A9" s="51">
        <v>3</v>
      </c>
      <c r="B9" s="52">
        <v>18700</v>
      </c>
      <c r="C9" s="52">
        <v>19000</v>
      </c>
      <c r="D9" s="52">
        <v>19300</v>
      </c>
      <c r="E9" s="52">
        <v>20400</v>
      </c>
      <c r="F9" s="52">
        <v>22000</v>
      </c>
      <c r="G9" s="52">
        <v>22800</v>
      </c>
      <c r="H9" s="52">
        <v>23800</v>
      </c>
      <c r="I9" s="52">
        <v>27900</v>
      </c>
      <c r="J9" s="52">
        <v>30500</v>
      </c>
      <c r="K9" s="53">
        <v>35800</v>
      </c>
      <c r="L9" s="53">
        <v>40100</v>
      </c>
      <c r="M9" s="53">
        <v>47000</v>
      </c>
      <c r="N9" s="53">
        <v>56300</v>
      </c>
      <c r="O9" s="54">
        <v>59500</v>
      </c>
      <c r="P9" s="54">
        <v>64400</v>
      </c>
      <c r="Q9" s="54">
        <v>71400</v>
      </c>
      <c r="R9" s="54">
        <v>75300</v>
      </c>
      <c r="S9" s="54">
        <v>79900</v>
      </c>
      <c r="T9" s="54">
        <v>84800</v>
      </c>
      <c r="U9" s="54">
        <v>94300</v>
      </c>
      <c r="V9" s="53">
        <v>130600</v>
      </c>
      <c r="W9" s="53">
        <v>137600</v>
      </c>
      <c r="X9" s="53">
        <v>154700</v>
      </c>
      <c r="Y9" s="55">
        <v>157900</v>
      </c>
      <c r="Z9" s="38"/>
    </row>
    <row r="10" spans="1:26">
      <c r="A10" s="51">
        <v>4</v>
      </c>
      <c r="B10" s="52">
        <v>19300</v>
      </c>
      <c r="C10" s="52">
        <v>19600</v>
      </c>
      <c r="D10" s="52">
        <v>19900</v>
      </c>
      <c r="E10" s="52">
        <v>21000</v>
      </c>
      <c r="F10" s="52">
        <v>22700</v>
      </c>
      <c r="G10" s="52">
        <v>23500</v>
      </c>
      <c r="H10" s="52">
        <v>24500</v>
      </c>
      <c r="I10" s="52">
        <v>28700</v>
      </c>
      <c r="J10" s="52">
        <v>31400</v>
      </c>
      <c r="K10" s="53">
        <v>36900</v>
      </c>
      <c r="L10" s="53">
        <v>41300</v>
      </c>
      <c r="M10" s="53">
        <v>48400</v>
      </c>
      <c r="N10" s="53">
        <v>58000</v>
      </c>
      <c r="O10" s="54">
        <v>61300</v>
      </c>
      <c r="P10" s="54">
        <v>66300</v>
      </c>
      <c r="Q10" s="54">
        <v>73500</v>
      </c>
      <c r="R10" s="54">
        <v>77600</v>
      </c>
      <c r="S10" s="54">
        <v>82300</v>
      </c>
      <c r="T10" s="54">
        <v>87300</v>
      </c>
      <c r="U10" s="54">
        <v>97100</v>
      </c>
      <c r="V10" s="53">
        <v>134500</v>
      </c>
      <c r="W10" s="53">
        <v>141700</v>
      </c>
      <c r="X10" s="53">
        <v>159300</v>
      </c>
      <c r="Y10" s="55">
        <v>162600</v>
      </c>
      <c r="Z10" s="38"/>
    </row>
    <row r="11" spans="1:26">
      <c r="A11" s="51">
        <v>5</v>
      </c>
      <c r="B11" s="52">
        <v>19900</v>
      </c>
      <c r="C11" s="52">
        <v>20200</v>
      </c>
      <c r="D11" s="52">
        <v>20500</v>
      </c>
      <c r="E11" s="52">
        <v>21600</v>
      </c>
      <c r="F11" s="52">
        <v>23400</v>
      </c>
      <c r="G11" s="52">
        <v>24200</v>
      </c>
      <c r="H11" s="52">
        <v>25200</v>
      </c>
      <c r="I11" s="52">
        <v>29600</v>
      </c>
      <c r="J11" s="52">
        <v>32300</v>
      </c>
      <c r="K11" s="53">
        <v>38000</v>
      </c>
      <c r="L11" s="53">
        <v>42500</v>
      </c>
      <c r="M11" s="53">
        <v>49900</v>
      </c>
      <c r="N11" s="53">
        <v>59700</v>
      </c>
      <c r="O11" s="54">
        <v>63100</v>
      </c>
      <c r="P11" s="54">
        <v>68300</v>
      </c>
      <c r="Q11" s="54">
        <v>75700</v>
      </c>
      <c r="R11" s="54">
        <v>79900</v>
      </c>
      <c r="S11" s="54">
        <v>84800</v>
      </c>
      <c r="T11" s="54">
        <v>89900</v>
      </c>
      <c r="U11" s="54">
        <v>100000</v>
      </c>
      <c r="V11" s="53">
        <v>138500</v>
      </c>
      <c r="W11" s="53">
        <v>146000</v>
      </c>
      <c r="X11" s="53">
        <v>164100</v>
      </c>
      <c r="Y11" s="55">
        <v>167500</v>
      </c>
      <c r="Z11" s="38"/>
    </row>
    <row r="12" spans="1:26">
      <c r="A12" s="51">
        <v>6</v>
      </c>
      <c r="B12" s="52">
        <v>20500</v>
      </c>
      <c r="C12" s="52">
        <v>20800</v>
      </c>
      <c r="D12" s="52">
        <v>21100</v>
      </c>
      <c r="E12" s="52">
        <v>22200</v>
      </c>
      <c r="F12" s="52">
        <v>24100</v>
      </c>
      <c r="G12" s="52">
        <v>24900</v>
      </c>
      <c r="H12" s="52">
        <v>26000</v>
      </c>
      <c r="I12" s="52">
        <v>30500</v>
      </c>
      <c r="J12" s="52">
        <v>33300</v>
      </c>
      <c r="K12" s="53">
        <v>39100</v>
      </c>
      <c r="L12" s="53">
        <v>43800</v>
      </c>
      <c r="M12" s="53">
        <v>51400</v>
      </c>
      <c r="N12" s="53">
        <v>61500</v>
      </c>
      <c r="O12" s="54">
        <v>65000</v>
      </c>
      <c r="P12" s="54">
        <v>70300</v>
      </c>
      <c r="Q12" s="54">
        <v>78000</v>
      </c>
      <c r="R12" s="54">
        <v>82300</v>
      </c>
      <c r="S12" s="54">
        <v>87300</v>
      </c>
      <c r="T12" s="54">
        <v>92600</v>
      </c>
      <c r="U12" s="54">
        <v>103000</v>
      </c>
      <c r="V12" s="53">
        <v>142700</v>
      </c>
      <c r="W12" s="53">
        <v>150400</v>
      </c>
      <c r="X12" s="53">
        <v>169000</v>
      </c>
      <c r="Y12" s="55">
        <v>172500</v>
      </c>
      <c r="Z12" s="38"/>
    </row>
    <row r="13" spans="1:26">
      <c r="A13" s="51">
        <v>7</v>
      </c>
      <c r="B13" s="52">
        <v>21100</v>
      </c>
      <c r="C13" s="52">
        <v>21400</v>
      </c>
      <c r="D13" s="52">
        <v>21700</v>
      </c>
      <c r="E13" s="52">
        <v>22900</v>
      </c>
      <c r="F13" s="52">
        <v>24800</v>
      </c>
      <c r="G13" s="52">
        <v>25600</v>
      </c>
      <c r="H13" s="52">
        <v>26800</v>
      </c>
      <c r="I13" s="52">
        <v>31400</v>
      </c>
      <c r="J13" s="52">
        <v>34300</v>
      </c>
      <c r="K13" s="53">
        <v>40300</v>
      </c>
      <c r="L13" s="53">
        <v>45100</v>
      </c>
      <c r="M13" s="53">
        <v>52900</v>
      </c>
      <c r="N13" s="53">
        <v>63300</v>
      </c>
      <c r="O13" s="54">
        <v>67000</v>
      </c>
      <c r="P13" s="54">
        <v>72400</v>
      </c>
      <c r="Q13" s="54">
        <v>80300</v>
      </c>
      <c r="R13" s="54">
        <v>84800</v>
      </c>
      <c r="S13" s="54">
        <v>89900</v>
      </c>
      <c r="T13" s="54">
        <v>95400</v>
      </c>
      <c r="U13" s="54">
        <v>106100</v>
      </c>
      <c r="V13" s="53">
        <v>147000</v>
      </c>
      <c r="W13" s="53">
        <v>154900</v>
      </c>
      <c r="X13" s="53">
        <v>174100</v>
      </c>
      <c r="Y13" s="55">
        <v>177700</v>
      </c>
      <c r="Z13" s="38"/>
    </row>
    <row r="14" spans="1:26">
      <c r="A14" s="51">
        <v>8</v>
      </c>
      <c r="B14" s="52">
        <v>21700</v>
      </c>
      <c r="C14" s="52">
        <v>22000</v>
      </c>
      <c r="D14" s="52">
        <v>22400</v>
      </c>
      <c r="E14" s="52">
        <v>23600</v>
      </c>
      <c r="F14" s="52">
        <v>25500</v>
      </c>
      <c r="G14" s="52">
        <v>26400</v>
      </c>
      <c r="H14" s="52">
        <v>27600</v>
      </c>
      <c r="I14" s="52">
        <v>32300</v>
      </c>
      <c r="J14" s="52">
        <v>35300</v>
      </c>
      <c r="K14" s="53">
        <v>41500</v>
      </c>
      <c r="L14" s="53">
        <v>46500</v>
      </c>
      <c r="M14" s="53">
        <v>54500</v>
      </c>
      <c r="N14" s="53">
        <v>65200</v>
      </c>
      <c r="O14" s="54">
        <v>69000</v>
      </c>
      <c r="P14" s="54">
        <v>74600</v>
      </c>
      <c r="Q14" s="54">
        <v>82700</v>
      </c>
      <c r="R14" s="54">
        <v>87300</v>
      </c>
      <c r="S14" s="54">
        <v>92600</v>
      </c>
      <c r="T14" s="54">
        <v>98300</v>
      </c>
      <c r="U14" s="54">
        <v>109300</v>
      </c>
      <c r="V14" s="53">
        <v>151400</v>
      </c>
      <c r="W14" s="53">
        <v>159500</v>
      </c>
      <c r="X14" s="53">
        <v>179300</v>
      </c>
      <c r="Y14" s="55">
        <v>183000</v>
      </c>
      <c r="Z14" s="38"/>
    </row>
    <row r="15" spans="1:26">
      <c r="A15" s="51">
        <v>9</v>
      </c>
      <c r="B15" s="52">
        <v>22400</v>
      </c>
      <c r="C15" s="52">
        <v>22700</v>
      </c>
      <c r="D15" s="52">
        <v>23100</v>
      </c>
      <c r="E15" s="52">
        <v>24300</v>
      </c>
      <c r="F15" s="52">
        <v>26300</v>
      </c>
      <c r="G15" s="52">
        <v>27200</v>
      </c>
      <c r="H15" s="52">
        <v>28400</v>
      </c>
      <c r="I15" s="52">
        <v>33300</v>
      </c>
      <c r="J15" s="52">
        <v>36400</v>
      </c>
      <c r="K15" s="53">
        <v>42700</v>
      </c>
      <c r="L15" s="53">
        <v>47900</v>
      </c>
      <c r="M15" s="53">
        <v>56100</v>
      </c>
      <c r="N15" s="53">
        <v>67200</v>
      </c>
      <c r="O15" s="54">
        <v>71100</v>
      </c>
      <c r="P15" s="54">
        <v>76800</v>
      </c>
      <c r="Q15" s="54">
        <v>85200</v>
      </c>
      <c r="R15" s="54">
        <v>89900</v>
      </c>
      <c r="S15" s="54">
        <v>95400</v>
      </c>
      <c r="T15" s="54">
        <v>101200</v>
      </c>
      <c r="U15" s="54">
        <v>112600</v>
      </c>
      <c r="V15" s="53">
        <v>155900</v>
      </c>
      <c r="W15" s="53">
        <v>164300</v>
      </c>
      <c r="X15" s="53">
        <v>184700</v>
      </c>
      <c r="Y15" s="55">
        <v>188500</v>
      </c>
      <c r="Z15" s="38"/>
    </row>
    <row r="16" spans="1:26">
      <c r="A16" s="51">
        <v>10</v>
      </c>
      <c r="B16" s="52">
        <v>23100</v>
      </c>
      <c r="C16" s="52">
        <v>23400</v>
      </c>
      <c r="D16" s="52">
        <v>23800</v>
      </c>
      <c r="E16" s="52">
        <v>25000</v>
      </c>
      <c r="F16" s="52">
        <v>27100</v>
      </c>
      <c r="G16" s="52">
        <v>28000</v>
      </c>
      <c r="H16" s="52">
        <v>29300</v>
      </c>
      <c r="I16" s="52">
        <v>34300</v>
      </c>
      <c r="J16" s="52">
        <v>37500</v>
      </c>
      <c r="K16" s="53">
        <v>44000</v>
      </c>
      <c r="L16" s="53">
        <v>49300</v>
      </c>
      <c r="M16" s="53">
        <v>57800</v>
      </c>
      <c r="N16" s="53">
        <v>69200</v>
      </c>
      <c r="O16" s="54">
        <v>73200</v>
      </c>
      <c r="P16" s="54">
        <v>79100</v>
      </c>
      <c r="Q16" s="54">
        <v>87800</v>
      </c>
      <c r="R16" s="54">
        <v>92600</v>
      </c>
      <c r="S16" s="54">
        <v>98300</v>
      </c>
      <c r="T16" s="54">
        <v>104200</v>
      </c>
      <c r="U16" s="54">
        <v>116000</v>
      </c>
      <c r="V16" s="53">
        <v>160600</v>
      </c>
      <c r="W16" s="53">
        <v>169200</v>
      </c>
      <c r="X16" s="53">
        <v>190200</v>
      </c>
      <c r="Y16" s="55">
        <v>194200</v>
      </c>
      <c r="Z16" s="38"/>
    </row>
    <row r="17" spans="1:26">
      <c r="A17" s="51">
        <v>11</v>
      </c>
      <c r="B17" s="52">
        <v>23800</v>
      </c>
      <c r="C17" s="52">
        <v>24100</v>
      </c>
      <c r="D17" s="52">
        <v>24500</v>
      </c>
      <c r="E17" s="52">
        <v>25800</v>
      </c>
      <c r="F17" s="52">
        <v>27900</v>
      </c>
      <c r="G17" s="52">
        <v>28800</v>
      </c>
      <c r="H17" s="52">
        <v>30200</v>
      </c>
      <c r="I17" s="52">
        <v>35300</v>
      </c>
      <c r="J17" s="52">
        <v>38600</v>
      </c>
      <c r="K17" s="53">
        <v>45300</v>
      </c>
      <c r="L17" s="53">
        <v>50800</v>
      </c>
      <c r="M17" s="53">
        <v>59500</v>
      </c>
      <c r="N17" s="53">
        <v>71300</v>
      </c>
      <c r="O17" s="54">
        <v>75400</v>
      </c>
      <c r="P17" s="54">
        <v>81500</v>
      </c>
      <c r="Q17" s="54">
        <v>90400</v>
      </c>
      <c r="R17" s="54">
        <v>95400</v>
      </c>
      <c r="S17" s="54">
        <v>101200</v>
      </c>
      <c r="T17" s="54">
        <v>107300</v>
      </c>
      <c r="U17" s="54">
        <v>119500</v>
      </c>
      <c r="V17" s="53">
        <v>165400</v>
      </c>
      <c r="W17" s="53">
        <v>174300</v>
      </c>
      <c r="X17" s="53">
        <v>195900</v>
      </c>
      <c r="Y17" s="55">
        <v>200000</v>
      </c>
      <c r="Z17" s="38"/>
    </row>
    <row r="18" spans="1:26">
      <c r="A18" s="51">
        <v>12</v>
      </c>
      <c r="B18" s="52">
        <v>24500</v>
      </c>
      <c r="C18" s="52">
        <v>24800</v>
      </c>
      <c r="D18" s="52">
        <v>25200</v>
      </c>
      <c r="E18" s="52">
        <v>26600</v>
      </c>
      <c r="F18" s="52">
        <v>28700</v>
      </c>
      <c r="G18" s="52">
        <v>29700</v>
      </c>
      <c r="H18" s="52">
        <v>31100</v>
      </c>
      <c r="I18" s="52">
        <v>36400</v>
      </c>
      <c r="J18" s="52">
        <v>39800</v>
      </c>
      <c r="K18" s="53">
        <v>46700</v>
      </c>
      <c r="L18" s="53">
        <v>52300</v>
      </c>
      <c r="M18" s="53">
        <v>61300</v>
      </c>
      <c r="N18" s="53">
        <v>73400</v>
      </c>
      <c r="O18" s="54">
        <v>77700</v>
      </c>
      <c r="P18" s="54">
        <v>83900</v>
      </c>
      <c r="Q18" s="54">
        <v>93100</v>
      </c>
      <c r="R18" s="54">
        <v>98300</v>
      </c>
      <c r="S18" s="54">
        <v>104200</v>
      </c>
      <c r="T18" s="54">
        <v>110500</v>
      </c>
      <c r="U18" s="54">
        <v>123100</v>
      </c>
      <c r="V18" s="53">
        <v>170400</v>
      </c>
      <c r="W18" s="53">
        <v>179500</v>
      </c>
      <c r="X18" s="53">
        <v>201800</v>
      </c>
      <c r="Y18" s="55">
        <v>206000</v>
      </c>
      <c r="Z18" s="38"/>
    </row>
    <row r="19" spans="1:26">
      <c r="A19" s="51">
        <v>13</v>
      </c>
      <c r="B19" s="52">
        <v>25200</v>
      </c>
      <c r="C19" s="52">
        <v>25500</v>
      </c>
      <c r="D19" s="52">
        <v>26000</v>
      </c>
      <c r="E19" s="52">
        <v>27400</v>
      </c>
      <c r="F19" s="52">
        <v>29600</v>
      </c>
      <c r="G19" s="52">
        <v>30600</v>
      </c>
      <c r="H19" s="52">
        <v>32000</v>
      </c>
      <c r="I19" s="52">
        <v>37500</v>
      </c>
      <c r="J19" s="52">
        <v>41000</v>
      </c>
      <c r="K19" s="53">
        <v>48100</v>
      </c>
      <c r="L19" s="53">
        <v>53900</v>
      </c>
      <c r="M19" s="53">
        <v>63100</v>
      </c>
      <c r="N19" s="53">
        <v>75600</v>
      </c>
      <c r="O19" s="54">
        <v>80000</v>
      </c>
      <c r="P19" s="54">
        <v>86400</v>
      </c>
      <c r="Q19" s="54">
        <v>95900</v>
      </c>
      <c r="R19" s="54">
        <v>101200</v>
      </c>
      <c r="S19" s="54">
        <v>107300</v>
      </c>
      <c r="T19" s="54">
        <v>113800</v>
      </c>
      <c r="U19" s="54">
        <v>126800</v>
      </c>
      <c r="V19" s="53">
        <v>175500</v>
      </c>
      <c r="W19" s="53">
        <v>184900</v>
      </c>
      <c r="X19" s="53">
        <v>207900</v>
      </c>
      <c r="Y19" s="55">
        <v>212200</v>
      </c>
      <c r="Z19" s="38"/>
    </row>
    <row r="20" spans="1:26">
      <c r="A20" s="51">
        <v>14</v>
      </c>
      <c r="B20" s="52">
        <v>26000</v>
      </c>
      <c r="C20" s="52">
        <v>26300</v>
      </c>
      <c r="D20" s="52">
        <v>26800</v>
      </c>
      <c r="E20" s="52">
        <v>28200</v>
      </c>
      <c r="F20" s="52">
        <v>30500</v>
      </c>
      <c r="G20" s="52">
        <v>31500</v>
      </c>
      <c r="H20" s="52">
        <v>33000</v>
      </c>
      <c r="I20" s="52">
        <v>38600</v>
      </c>
      <c r="J20" s="52">
        <v>42200</v>
      </c>
      <c r="K20" s="53">
        <v>49500</v>
      </c>
      <c r="L20" s="53">
        <v>55500</v>
      </c>
      <c r="M20" s="53">
        <v>65000</v>
      </c>
      <c r="N20" s="53">
        <v>77900</v>
      </c>
      <c r="O20" s="54">
        <v>82400</v>
      </c>
      <c r="P20" s="54">
        <v>89000</v>
      </c>
      <c r="Q20" s="54">
        <v>98800</v>
      </c>
      <c r="R20" s="54">
        <v>104200</v>
      </c>
      <c r="S20" s="54">
        <v>110500</v>
      </c>
      <c r="T20" s="54">
        <v>117200</v>
      </c>
      <c r="U20" s="54">
        <v>130600</v>
      </c>
      <c r="V20" s="53">
        <v>180800</v>
      </c>
      <c r="W20" s="53">
        <v>190400</v>
      </c>
      <c r="X20" s="53">
        <v>214100</v>
      </c>
      <c r="Y20" s="55">
        <v>218600</v>
      </c>
      <c r="Z20" s="38"/>
    </row>
    <row r="21" spans="1:26">
      <c r="A21" s="51">
        <v>15</v>
      </c>
      <c r="B21" s="52">
        <v>26800</v>
      </c>
      <c r="C21" s="52">
        <v>27100</v>
      </c>
      <c r="D21" s="52">
        <v>27600</v>
      </c>
      <c r="E21" s="52">
        <v>29000</v>
      </c>
      <c r="F21" s="52">
        <v>31400</v>
      </c>
      <c r="G21" s="52">
        <v>32400</v>
      </c>
      <c r="H21" s="52">
        <v>34000</v>
      </c>
      <c r="I21" s="52">
        <v>39800</v>
      </c>
      <c r="J21" s="52">
        <v>43500</v>
      </c>
      <c r="K21" s="53">
        <v>51000</v>
      </c>
      <c r="L21" s="53">
        <v>57200</v>
      </c>
      <c r="M21" s="53">
        <v>67000</v>
      </c>
      <c r="N21" s="53">
        <v>80200</v>
      </c>
      <c r="O21" s="54">
        <v>84900</v>
      </c>
      <c r="P21" s="54">
        <v>91700</v>
      </c>
      <c r="Q21" s="54">
        <v>101800</v>
      </c>
      <c r="R21" s="54">
        <v>107300</v>
      </c>
      <c r="S21" s="54">
        <v>113800</v>
      </c>
      <c r="T21" s="54">
        <v>120700</v>
      </c>
      <c r="U21" s="54">
        <v>134500</v>
      </c>
      <c r="V21" s="53">
        <v>186200</v>
      </c>
      <c r="W21" s="53">
        <v>196100</v>
      </c>
      <c r="X21" s="53"/>
      <c r="Y21" s="55"/>
      <c r="Z21" s="38"/>
    </row>
    <row r="22" spans="1:26">
      <c r="A22" s="51">
        <v>16</v>
      </c>
      <c r="B22" s="52">
        <v>27600</v>
      </c>
      <c r="C22" s="52">
        <v>27900</v>
      </c>
      <c r="D22" s="52">
        <v>28400</v>
      </c>
      <c r="E22" s="52">
        <v>29900</v>
      </c>
      <c r="F22" s="52">
        <v>32300</v>
      </c>
      <c r="G22" s="52">
        <v>33400</v>
      </c>
      <c r="H22" s="52">
        <v>35000</v>
      </c>
      <c r="I22" s="52">
        <v>41000</v>
      </c>
      <c r="J22" s="52">
        <v>44800</v>
      </c>
      <c r="K22" s="53">
        <v>52500</v>
      </c>
      <c r="L22" s="53">
        <v>58900</v>
      </c>
      <c r="M22" s="53">
        <v>69000</v>
      </c>
      <c r="N22" s="53">
        <v>82600</v>
      </c>
      <c r="O22" s="54">
        <v>87400</v>
      </c>
      <c r="P22" s="54">
        <v>94500</v>
      </c>
      <c r="Q22" s="54">
        <v>104900</v>
      </c>
      <c r="R22" s="54">
        <v>110500</v>
      </c>
      <c r="S22" s="54">
        <v>117200</v>
      </c>
      <c r="T22" s="54">
        <v>124300</v>
      </c>
      <c r="U22" s="54">
        <v>138500</v>
      </c>
      <c r="V22" s="53">
        <v>191800</v>
      </c>
      <c r="W22" s="53">
        <v>202000</v>
      </c>
      <c r="X22" s="53"/>
      <c r="Y22" s="55"/>
      <c r="Z22" s="38"/>
    </row>
    <row r="23" spans="1:26">
      <c r="A23" s="51">
        <v>17</v>
      </c>
      <c r="B23" s="52">
        <v>28400</v>
      </c>
      <c r="C23" s="52">
        <v>28700</v>
      </c>
      <c r="D23" s="52">
        <v>29300</v>
      </c>
      <c r="E23" s="52">
        <v>30800</v>
      </c>
      <c r="F23" s="52">
        <v>33300</v>
      </c>
      <c r="G23" s="52">
        <v>34400</v>
      </c>
      <c r="H23" s="52">
        <v>36100</v>
      </c>
      <c r="I23" s="52">
        <v>42200</v>
      </c>
      <c r="J23" s="52">
        <v>46100</v>
      </c>
      <c r="K23" s="53">
        <v>54100</v>
      </c>
      <c r="L23" s="53">
        <v>60700</v>
      </c>
      <c r="M23" s="53">
        <v>71100</v>
      </c>
      <c r="N23" s="53">
        <v>85100</v>
      </c>
      <c r="O23" s="54">
        <v>90000</v>
      </c>
      <c r="P23" s="54">
        <v>97300</v>
      </c>
      <c r="Q23" s="54">
        <v>108000</v>
      </c>
      <c r="R23" s="54">
        <v>113800</v>
      </c>
      <c r="S23" s="54">
        <v>120700</v>
      </c>
      <c r="T23" s="54">
        <v>128000</v>
      </c>
      <c r="U23" s="54">
        <v>142700</v>
      </c>
      <c r="V23" s="53">
        <v>197600</v>
      </c>
      <c r="W23" s="53">
        <v>208100</v>
      </c>
      <c r="X23" s="53"/>
      <c r="Y23" s="55"/>
      <c r="Z23" s="38"/>
    </row>
    <row r="24" spans="1:26">
      <c r="A24" s="51">
        <v>18</v>
      </c>
      <c r="B24" s="52">
        <v>29300</v>
      </c>
      <c r="C24" s="52">
        <v>29600</v>
      </c>
      <c r="D24" s="52">
        <v>30200</v>
      </c>
      <c r="E24" s="52">
        <v>31700</v>
      </c>
      <c r="F24" s="52">
        <v>34300</v>
      </c>
      <c r="G24" s="52">
        <v>35400</v>
      </c>
      <c r="H24" s="52">
        <v>37200</v>
      </c>
      <c r="I24" s="52">
        <v>43500</v>
      </c>
      <c r="J24" s="52">
        <v>47500</v>
      </c>
      <c r="K24" s="53">
        <v>55700</v>
      </c>
      <c r="L24" s="53">
        <v>62500</v>
      </c>
      <c r="M24" s="53">
        <v>73200</v>
      </c>
      <c r="N24" s="53">
        <v>87700</v>
      </c>
      <c r="O24" s="54">
        <v>92700</v>
      </c>
      <c r="P24" s="54">
        <v>100200</v>
      </c>
      <c r="Q24" s="54">
        <v>111200</v>
      </c>
      <c r="R24" s="54">
        <v>117200</v>
      </c>
      <c r="S24" s="54">
        <v>124300</v>
      </c>
      <c r="T24" s="54">
        <v>131800</v>
      </c>
      <c r="U24" s="54">
        <v>147000</v>
      </c>
      <c r="V24" s="53">
        <v>203500</v>
      </c>
      <c r="W24" s="53"/>
      <c r="X24" s="53"/>
      <c r="Y24" s="55"/>
      <c r="Z24" s="38"/>
    </row>
    <row r="25" spans="1:26">
      <c r="A25" s="51">
        <v>19</v>
      </c>
      <c r="B25" s="52">
        <v>30200</v>
      </c>
      <c r="C25" s="52">
        <v>30500</v>
      </c>
      <c r="D25" s="52">
        <v>31100</v>
      </c>
      <c r="E25" s="52">
        <v>32700</v>
      </c>
      <c r="F25" s="52">
        <v>35300</v>
      </c>
      <c r="G25" s="52">
        <v>36500</v>
      </c>
      <c r="H25" s="52">
        <v>38300</v>
      </c>
      <c r="I25" s="52">
        <v>44800</v>
      </c>
      <c r="J25" s="52">
        <v>48900</v>
      </c>
      <c r="K25" s="53">
        <v>57400</v>
      </c>
      <c r="L25" s="53">
        <v>64400</v>
      </c>
      <c r="M25" s="53">
        <v>75400</v>
      </c>
      <c r="N25" s="53">
        <v>90300</v>
      </c>
      <c r="O25" s="54">
        <v>95500</v>
      </c>
      <c r="P25" s="54">
        <v>103200</v>
      </c>
      <c r="Q25" s="54">
        <v>114500</v>
      </c>
      <c r="R25" s="54">
        <v>120700</v>
      </c>
      <c r="S25" s="54">
        <v>128000</v>
      </c>
      <c r="T25" s="54">
        <v>135800</v>
      </c>
      <c r="U25" s="54">
        <v>151400</v>
      </c>
      <c r="V25" s="53"/>
      <c r="W25" s="53"/>
      <c r="X25" s="53"/>
      <c r="Y25" s="55"/>
      <c r="Z25" s="38"/>
    </row>
    <row r="26" spans="1:26">
      <c r="A26" s="51">
        <v>20</v>
      </c>
      <c r="B26" s="52">
        <v>31100</v>
      </c>
      <c r="C26" s="52">
        <v>31400</v>
      </c>
      <c r="D26" s="52">
        <v>32000</v>
      </c>
      <c r="E26" s="52">
        <v>33700</v>
      </c>
      <c r="F26" s="52">
        <v>36400</v>
      </c>
      <c r="G26" s="52">
        <v>37600</v>
      </c>
      <c r="H26" s="52">
        <v>39400</v>
      </c>
      <c r="I26" s="52">
        <v>46100</v>
      </c>
      <c r="J26" s="52">
        <v>50400</v>
      </c>
      <c r="K26" s="53">
        <v>59100</v>
      </c>
      <c r="L26" s="53">
        <v>66300</v>
      </c>
      <c r="M26" s="53">
        <v>77700</v>
      </c>
      <c r="N26" s="53">
        <v>93000</v>
      </c>
      <c r="O26" s="54">
        <v>98400</v>
      </c>
      <c r="P26" s="54">
        <v>106300</v>
      </c>
      <c r="Q26" s="54">
        <v>117900</v>
      </c>
      <c r="R26" s="54">
        <v>124300</v>
      </c>
      <c r="S26" s="54">
        <v>131800</v>
      </c>
      <c r="T26" s="54">
        <v>139900</v>
      </c>
      <c r="U26" s="54">
        <v>155900</v>
      </c>
      <c r="V26" s="53"/>
      <c r="W26" s="53"/>
      <c r="X26" s="53"/>
      <c r="Y26" s="55"/>
      <c r="Z26" s="38"/>
    </row>
    <row r="27" spans="1:26">
      <c r="A27" s="51">
        <v>21</v>
      </c>
      <c r="B27" s="52">
        <v>32000</v>
      </c>
      <c r="C27" s="52">
        <v>32300</v>
      </c>
      <c r="D27" s="52">
        <v>33000</v>
      </c>
      <c r="E27" s="52">
        <v>34700</v>
      </c>
      <c r="F27" s="52">
        <v>37500</v>
      </c>
      <c r="G27" s="52">
        <v>38700</v>
      </c>
      <c r="H27" s="52">
        <v>40600</v>
      </c>
      <c r="I27" s="52">
        <v>47500</v>
      </c>
      <c r="J27" s="52">
        <v>51900</v>
      </c>
      <c r="K27" s="53">
        <v>60900</v>
      </c>
      <c r="L27" s="53">
        <v>68300</v>
      </c>
      <c r="M27" s="53">
        <v>80000</v>
      </c>
      <c r="N27" s="53">
        <v>95800</v>
      </c>
      <c r="O27" s="54">
        <v>101400</v>
      </c>
      <c r="P27" s="54">
        <v>109500</v>
      </c>
      <c r="Q27" s="54">
        <v>121400</v>
      </c>
      <c r="R27" s="54">
        <v>128000</v>
      </c>
      <c r="S27" s="54">
        <v>135800</v>
      </c>
      <c r="T27" s="54">
        <v>144100</v>
      </c>
      <c r="U27" s="54">
        <v>160600</v>
      </c>
      <c r="V27" s="53"/>
      <c r="W27" s="53"/>
      <c r="X27" s="53"/>
      <c r="Y27" s="55"/>
      <c r="Z27" s="38"/>
    </row>
    <row r="28" spans="1:26">
      <c r="A28" s="51">
        <v>22</v>
      </c>
      <c r="B28" s="52">
        <v>33000</v>
      </c>
      <c r="C28" s="52">
        <v>33300</v>
      </c>
      <c r="D28" s="52">
        <v>34000</v>
      </c>
      <c r="E28" s="52">
        <v>35700</v>
      </c>
      <c r="F28" s="52">
        <v>38600</v>
      </c>
      <c r="G28" s="52">
        <v>39900</v>
      </c>
      <c r="H28" s="52">
        <v>41800</v>
      </c>
      <c r="I28" s="52">
        <v>48900</v>
      </c>
      <c r="J28" s="52">
        <v>53500</v>
      </c>
      <c r="K28" s="53">
        <v>62700</v>
      </c>
      <c r="L28" s="53">
        <v>70300</v>
      </c>
      <c r="M28" s="53">
        <v>82400</v>
      </c>
      <c r="N28" s="53">
        <v>98700</v>
      </c>
      <c r="O28" s="54">
        <v>104400</v>
      </c>
      <c r="P28" s="54">
        <v>112800</v>
      </c>
      <c r="Q28" s="54">
        <v>125000</v>
      </c>
      <c r="R28" s="54">
        <v>131800</v>
      </c>
      <c r="S28" s="54">
        <v>139900</v>
      </c>
      <c r="T28" s="54">
        <v>148400</v>
      </c>
      <c r="U28" s="54">
        <v>165400</v>
      </c>
      <c r="V28" s="53"/>
      <c r="W28" s="53"/>
      <c r="X28" s="53"/>
      <c r="Y28" s="55"/>
      <c r="Z28" s="38"/>
    </row>
    <row r="29" spans="1:26">
      <c r="A29" s="51">
        <v>23</v>
      </c>
      <c r="B29" s="52">
        <v>34000</v>
      </c>
      <c r="C29" s="52">
        <v>34300</v>
      </c>
      <c r="D29" s="52">
        <v>35000</v>
      </c>
      <c r="E29" s="52">
        <v>36800</v>
      </c>
      <c r="F29" s="52">
        <v>39800</v>
      </c>
      <c r="G29" s="52">
        <v>41100</v>
      </c>
      <c r="H29" s="52">
        <v>43100</v>
      </c>
      <c r="I29" s="52">
        <v>50400</v>
      </c>
      <c r="J29" s="52">
        <v>55100</v>
      </c>
      <c r="K29" s="53">
        <v>64600</v>
      </c>
      <c r="L29" s="53">
        <v>72400</v>
      </c>
      <c r="M29" s="53">
        <v>84900</v>
      </c>
      <c r="N29" s="53">
        <v>101700</v>
      </c>
      <c r="O29" s="54">
        <v>107500</v>
      </c>
      <c r="P29" s="54">
        <v>116200</v>
      </c>
      <c r="Q29" s="54">
        <v>128800</v>
      </c>
      <c r="R29" s="54">
        <v>135800</v>
      </c>
      <c r="S29" s="54">
        <v>144100</v>
      </c>
      <c r="T29" s="54">
        <v>152900</v>
      </c>
      <c r="U29" s="54">
        <v>170400</v>
      </c>
      <c r="V29" s="53"/>
      <c r="W29" s="53"/>
      <c r="X29" s="53"/>
      <c r="Y29" s="55"/>
      <c r="Z29" s="38"/>
    </row>
    <row r="30" spans="1:26">
      <c r="A30" s="51">
        <v>24</v>
      </c>
      <c r="B30" s="52">
        <v>35000</v>
      </c>
      <c r="C30" s="52">
        <v>35300</v>
      </c>
      <c r="D30" s="52">
        <v>36100</v>
      </c>
      <c r="E30" s="52">
        <v>37900</v>
      </c>
      <c r="F30" s="52">
        <v>41000</v>
      </c>
      <c r="G30" s="52">
        <v>42300</v>
      </c>
      <c r="H30" s="52">
        <v>44400</v>
      </c>
      <c r="I30" s="52">
        <v>51900</v>
      </c>
      <c r="J30" s="52">
        <v>56800</v>
      </c>
      <c r="K30" s="53">
        <v>66500</v>
      </c>
      <c r="L30" s="53">
        <v>74600</v>
      </c>
      <c r="M30" s="53">
        <v>87400</v>
      </c>
      <c r="N30" s="53">
        <v>104800</v>
      </c>
      <c r="O30" s="54">
        <v>110700</v>
      </c>
      <c r="P30" s="54">
        <v>119700</v>
      </c>
      <c r="Q30" s="54">
        <v>132700</v>
      </c>
      <c r="R30" s="54">
        <v>139900</v>
      </c>
      <c r="S30" s="54">
        <v>148400</v>
      </c>
      <c r="T30" s="54">
        <v>157500</v>
      </c>
      <c r="U30" s="54">
        <v>175500</v>
      </c>
      <c r="V30" s="53"/>
      <c r="W30" s="53"/>
      <c r="X30" s="53"/>
      <c r="Y30" s="55"/>
      <c r="Z30" s="38"/>
    </row>
    <row r="31" spans="1:26">
      <c r="A31" s="51">
        <v>25</v>
      </c>
      <c r="B31" s="52">
        <v>36100</v>
      </c>
      <c r="C31" s="52">
        <v>36400</v>
      </c>
      <c r="D31" s="52">
        <v>37200</v>
      </c>
      <c r="E31" s="52">
        <v>39000</v>
      </c>
      <c r="F31" s="52">
        <v>42200</v>
      </c>
      <c r="G31" s="52">
        <v>43600</v>
      </c>
      <c r="H31" s="52">
        <v>45700</v>
      </c>
      <c r="I31" s="52">
        <v>53500</v>
      </c>
      <c r="J31" s="52">
        <v>58500</v>
      </c>
      <c r="K31" s="53">
        <v>68500</v>
      </c>
      <c r="L31" s="53">
        <v>76800</v>
      </c>
      <c r="M31" s="53">
        <v>90000</v>
      </c>
      <c r="N31" s="53">
        <v>107900</v>
      </c>
      <c r="O31" s="54">
        <v>114000</v>
      </c>
      <c r="P31" s="54">
        <v>123300</v>
      </c>
      <c r="Q31" s="54">
        <v>136700</v>
      </c>
      <c r="R31" s="54">
        <v>144100</v>
      </c>
      <c r="S31" s="54">
        <v>152900</v>
      </c>
      <c r="T31" s="54">
        <v>162200</v>
      </c>
      <c r="U31" s="54">
        <v>180800</v>
      </c>
      <c r="V31" s="53"/>
      <c r="W31" s="53"/>
      <c r="X31" s="53"/>
      <c r="Y31" s="55"/>
      <c r="Z31" s="38"/>
    </row>
    <row r="32" spans="1:26">
      <c r="A32" s="51">
        <v>26</v>
      </c>
      <c r="B32" s="52">
        <v>37200</v>
      </c>
      <c r="C32" s="52">
        <v>37500</v>
      </c>
      <c r="D32" s="52">
        <v>38300</v>
      </c>
      <c r="E32" s="52">
        <v>40200</v>
      </c>
      <c r="F32" s="52">
        <v>43500</v>
      </c>
      <c r="G32" s="52">
        <v>44900</v>
      </c>
      <c r="H32" s="52">
        <v>47100</v>
      </c>
      <c r="I32" s="52">
        <v>55100</v>
      </c>
      <c r="J32" s="52">
        <v>60300</v>
      </c>
      <c r="K32" s="53">
        <v>70600</v>
      </c>
      <c r="L32" s="53">
        <v>79100</v>
      </c>
      <c r="M32" s="53">
        <v>92700</v>
      </c>
      <c r="N32" s="53">
        <v>111100</v>
      </c>
      <c r="O32" s="54">
        <v>117400</v>
      </c>
      <c r="P32" s="54">
        <v>127000</v>
      </c>
      <c r="Q32" s="54">
        <v>140800</v>
      </c>
      <c r="R32" s="54">
        <v>148400</v>
      </c>
      <c r="S32" s="54">
        <v>157500</v>
      </c>
      <c r="T32" s="54">
        <v>167100</v>
      </c>
      <c r="U32" s="54">
        <v>186200</v>
      </c>
      <c r="V32" s="53"/>
      <c r="W32" s="53"/>
      <c r="X32" s="53"/>
      <c r="Y32" s="55"/>
      <c r="Z32" s="38"/>
    </row>
    <row r="33" spans="1:26">
      <c r="A33" s="51">
        <v>27</v>
      </c>
      <c r="B33" s="52">
        <v>38300</v>
      </c>
      <c r="C33" s="52">
        <v>38600</v>
      </c>
      <c r="D33" s="52">
        <v>39400</v>
      </c>
      <c r="E33" s="52">
        <v>41400</v>
      </c>
      <c r="F33" s="52">
        <v>44800</v>
      </c>
      <c r="G33" s="52">
        <v>46200</v>
      </c>
      <c r="H33" s="52">
        <v>48500</v>
      </c>
      <c r="I33" s="52">
        <v>56800</v>
      </c>
      <c r="J33" s="52">
        <v>62100</v>
      </c>
      <c r="K33" s="53">
        <v>72700</v>
      </c>
      <c r="L33" s="53">
        <v>81500</v>
      </c>
      <c r="M33" s="53">
        <v>95500</v>
      </c>
      <c r="N33" s="53">
        <v>114400</v>
      </c>
      <c r="O33" s="54">
        <v>120900</v>
      </c>
      <c r="P33" s="54">
        <v>130800</v>
      </c>
      <c r="Q33" s="54">
        <v>145000</v>
      </c>
      <c r="R33" s="54">
        <v>152900</v>
      </c>
      <c r="S33" s="54">
        <v>162200</v>
      </c>
      <c r="T33" s="54">
        <v>172100</v>
      </c>
      <c r="U33" s="54">
        <v>191800</v>
      </c>
      <c r="V33" s="53"/>
      <c r="W33" s="53"/>
      <c r="X33" s="53"/>
      <c r="Y33" s="55"/>
      <c r="Z33" s="38"/>
    </row>
    <row r="34" spans="1:26">
      <c r="A34" s="51">
        <v>28</v>
      </c>
      <c r="B34" s="52">
        <v>39400</v>
      </c>
      <c r="C34" s="52">
        <v>39800</v>
      </c>
      <c r="D34" s="52">
        <v>40600</v>
      </c>
      <c r="E34" s="52">
        <v>42600</v>
      </c>
      <c r="F34" s="52">
        <v>46100</v>
      </c>
      <c r="G34" s="52">
        <v>47600</v>
      </c>
      <c r="H34" s="52">
        <v>50000</v>
      </c>
      <c r="I34" s="52">
        <v>58500</v>
      </c>
      <c r="J34" s="52">
        <v>64000</v>
      </c>
      <c r="K34" s="53">
        <v>74900</v>
      </c>
      <c r="L34" s="53">
        <v>83900</v>
      </c>
      <c r="M34" s="53">
        <v>98400</v>
      </c>
      <c r="N34" s="53">
        <v>117800</v>
      </c>
      <c r="O34" s="54">
        <v>124500</v>
      </c>
      <c r="P34" s="54">
        <v>134700</v>
      </c>
      <c r="Q34" s="54">
        <v>149400</v>
      </c>
      <c r="R34" s="54">
        <v>157500</v>
      </c>
      <c r="S34" s="54">
        <v>167100</v>
      </c>
      <c r="T34" s="54">
        <v>177300</v>
      </c>
      <c r="U34" s="54">
        <v>197600</v>
      </c>
      <c r="V34" s="53"/>
      <c r="W34" s="53"/>
      <c r="X34" s="53"/>
      <c r="Y34" s="55"/>
      <c r="Z34" s="38"/>
    </row>
    <row r="35" spans="1:26">
      <c r="A35" s="51">
        <v>29</v>
      </c>
      <c r="B35" s="52">
        <v>40600</v>
      </c>
      <c r="C35" s="52">
        <v>41000</v>
      </c>
      <c r="D35" s="52">
        <v>41800</v>
      </c>
      <c r="E35" s="52">
        <v>43900</v>
      </c>
      <c r="F35" s="52">
        <v>47500</v>
      </c>
      <c r="G35" s="52">
        <v>49000</v>
      </c>
      <c r="H35" s="52">
        <v>51500</v>
      </c>
      <c r="I35" s="52">
        <v>60300</v>
      </c>
      <c r="J35" s="52">
        <v>65900</v>
      </c>
      <c r="K35" s="53">
        <v>77100</v>
      </c>
      <c r="L35" s="53">
        <v>86400</v>
      </c>
      <c r="M35" s="53">
        <v>101400</v>
      </c>
      <c r="N35" s="53">
        <v>121300</v>
      </c>
      <c r="O35" s="54">
        <v>128200</v>
      </c>
      <c r="P35" s="54">
        <v>138700</v>
      </c>
      <c r="Q35" s="54">
        <v>153900</v>
      </c>
      <c r="R35" s="54">
        <v>162200</v>
      </c>
      <c r="S35" s="54">
        <v>172100</v>
      </c>
      <c r="T35" s="54">
        <v>182600</v>
      </c>
      <c r="U35" s="54">
        <v>203500</v>
      </c>
      <c r="V35" s="53"/>
      <c r="W35" s="53"/>
      <c r="X35" s="53"/>
      <c r="Y35" s="55"/>
      <c r="Z35" s="38"/>
    </row>
    <row r="36" spans="1:26">
      <c r="A36" s="51">
        <v>30</v>
      </c>
      <c r="B36" s="52">
        <v>41800</v>
      </c>
      <c r="C36" s="52">
        <v>42200</v>
      </c>
      <c r="D36" s="52">
        <v>43100</v>
      </c>
      <c r="E36" s="52">
        <v>45200</v>
      </c>
      <c r="F36" s="52">
        <v>48900</v>
      </c>
      <c r="G36" s="52">
        <v>50500</v>
      </c>
      <c r="H36" s="52">
        <v>53000</v>
      </c>
      <c r="I36" s="52">
        <v>62100</v>
      </c>
      <c r="J36" s="52">
        <v>67900</v>
      </c>
      <c r="K36" s="53">
        <v>79400</v>
      </c>
      <c r="L36" s="53">
        <v>89000</v>
      </c>
      <c r="M36" s="53">
        <v>104400</v>
      </c>
      <c r="N36" s="53">
        <v>124900</v>
      </c>
      <c r="O36" s="54">
        <v>132000</v>
      </c>
      <c r="P36" s="54">
        <v>142900</v>
      </c>
      <c r="Q36" s="54">
        <v>158500</v>
      </c>
      <c r="R36" s="54">
        <v>167100</v>
      </c>
      <c r="S36" s="54">
        <v>177300</v>
      </c>
      <c r="T36" s="54">
        <v>188100</v>
      </c>
      <c r="U36" s="54"/>
      <c r="V36" s="53"/>
      <c r="W36" s="53"/>
      <c r="X36" s="53"/>
      <c r="Y36" s="55"/>
      <c r="Z36" s="38"/>
    </row>
    <row r="37" spans="1:26">
      <c r="A37" s="51">
        <v>31</v>
      </c>
      <c r="B37" s="52">
        <v>43100</v>
      </c>
      <c r="C37" s="52">
        <v>43500</v>
      </c>
      <c r="D37" s="52">
        <v>44400</v>
      </c>
      <c r="E37" s="52">
        <v>46600</v>
      </c>
      <c r="F37" s="52">
        <v>50400</v>
      </c>
      <c r="G37" s="52">
        <v>52000</v>
      </c>
      <c r="H37" s="52">
        <v>54600</v>
      </c>
      <c r="I37" s="52">
        <v>64000</v>
      </c>
      <c r="J37" s="52">
        <v>69900</v>
      </c>
      <c r="K37" s="53">
        <v>81800</v>
      </c>
      <c r="L37" s="53">
        <v>91700</v>
      </c>
      <c r="M37" s="53">
        <v>107500</v>
      </c>
      <c r="N37" s="53">
        <v>128600</v>
      </c>
      <c r="O37" s="54">
        <v>136000</v>
      </c>
      <c r="P37" s="54">
        <v>147200</v>
      </c>
      <c r="Q37" s="54">
        <v>163300</v>
      </c>
      <c r="R37" s="54">
        <v>172100</v>
      </c>
      <c r="S37" s="54">
        <v>182600</v>
      </c>
      <c r="T37" s="54">
        <v>193700</v>
      </c>
      <c r="U37" s="54"/>
      <c r="V37" s="53"/>
      <c r="W37" s="53"/>
      <c r="X37" s="53"/>
      <c r="Y37" s="55"/>
      <c r="Z37" s="38"/>
    </row>
    <row r="38" spans="1:26">
      <c r="A38" s="51">
        <v>32</v>
      </c>
      <c r="B38" s="52">
        <v>44400</v>
      </c>
      <c r="C38" s="52">
        <v>44800</v>
      </c>
      <c r="D38" s="52">
        <v>45700</v>
      </c>
      <c r="E38" s="52">
        <v>48000</v>
      </c>
      <c r="F38" s="52">
        <v>51900</v>
      </c>
      <c r="G38" s="52">
        <v>53600</v>
      </c>
      <c r="H38" s="52">
        <v>56200</v>
      </c>
      <c r="I38" s="52">
        <v>65900</v>
      </c>
      <c r="J38" s="52">
        <v>72000</v>
      </c>
      <c r="K38" s="53">
        <v>84300</v>
      </c>
      <c r="L38" s="53">
        <v>94500</v>
      </c>
      <c r="M38" s="53">
        <v>110700</v>
      </c>
      <c r="N38" s="53">
        <v>132500</v>
      </c>
      <c r="O38" s="54">
        <v>140100</v>
      </c>
      <c r="P38" s="54">
        <v>151600</v>
      </c>
      <c r="Q38" s="54">
        <v>168200</v>
      </c>
      <c r="R38" s="54">
        <v>177300</v>
      </c>
      <c r="S38" s="54">
        <v>188100</v>
      </c>
      <c r="T38" s="54">
        <v>199500</v>
      </c>
      <c r="U38" s="54"/>
      <c r="V38" s="53"/>
      <c r="W38" s="53"/>
      <c r="X38" s="53"/>
      <c r="Y38" s="55"/>
      <c r="Z38" s="38"/>
    </row>
    <row r="39" spans="1:26">
      <c r="A39" s="51">
        <v>33</v>
      </c>
      <c r="B39" s="52">
        <v>45700</v>
      </c>
      <c r="C39" s="52">
        <v>46100</v>
      </c>
      <c r="D39" s="52">
        <v>47100</v>
      </c>
      <c r="E39" s="52">
        <v>49400</v>
      </c>
      <c r="F39" s="52">
        <v>53500</v>
      </c>
      <c r="G39" s="52">
        <v>55200</v>
      </c>
      <c r="H39" s="52">
        <v>57900</v>
      </c>
      <c r="I39" s="52">
        <v>67900</v>
      </c>
      <c r="J39" s="52">
        <v>74200</v>
      </c>
      <c r="K39" s="53">
        <v>86800</v>
      </c>
      <c r="L39" s="53">
        <v>97300</v>
      </c>
      <c r="M39" s="53">
        <v>114000</v>
      </c>
      <c r="N39" s="53">
        <v>136500</v>
      </c>
      <c r="O39" s="54">
        <v>144300</v>
      </c>
      <c r="P39" s="54">
        <v>156100</v>
      </c>
      <c r="Q39" s="54">
        <v>173200</v>
      </c>
      <c r="R39" s="54">
        <v>182600</v>
      </c>
      <c r="S39" s="54">
        <v>193700</v>
      </c>
      <c r="T39" s="54"/>
      <c r="U39" s="54"/>
      <c r="V39" s="53"/>
      <c r="W39" s="53"/>
      <c r="X39" s="53"/>
      <c r="Y39" s="55"/>
      <c r="Z39" s="38"/>
    </row>
    <row r="40" spans="1:26">
      <c r="A40" s="51">
        <v>34</v>
      </c>
      <c r="B40" s="52">
        <v>47100</v>
      </c>
      <c r="C40" s="52">
        <v>47500</v>
      </c>
      <c r="D40" s="52">
        <v>48500</v>
      </c>
      <c r="E40" s="52">
        <v>50900</v>
      </c>
      <c r="F40" s="52">
        <v>55100</v>
      </c>
      <c r="G40" s="52">
        <v>56900</v>
      </c>
      <c r="H40" s="52">
        <v>59600</v>
      </c>
      <c r="I40" s="52">
        <v>69900</v>
      </c>
      <c r="J40" s="52">
        <v>76400</v>
      </c>
      <c r="K40" s="53">
        <v>89400</v>
      </c>
      <c r="L40" s="53">
        <v>100200</v>
      </c>
      <c r="M40" s="53">
        <v>117400</v>
      </c>
      <c r="N40" s="53">
        <v>140600</v>
      </c>
      <c r="O40" s="54">
        <v>148600</v>
      </c>
      <c r="P40" s="54">
        <v>160800</v>
      </c>
      <c r="Q40" s="54">
        <v>178400</v>
      </c>
      <c r="R40" s="54">
        <v>188100</v>
      </c>
      <c r="S40" s="54">
        <v>199500</v>
      </c>
      <c r="T40" s="54"/>
      <c r="U40" s="54"/>
      <c r="V40" s="53"/>
      <c r="W40" s="53"/>
      <c r="X40" s="53"/>
      <c r="Y40" s="55"/>
      <c r="Z40" s="38"/>
    </row>
    <row r="41" spans="1:26">
      <c r="A41" s="51">
        <v>35</v>
      </c>
      <c r="B41" s="52">
        <v>48500</v>
      </c>
      <c r="C41" s="52">
        <v>48900</v>
      </c>
      <c r="D41" s="52">
        <v>50000</v>
      </c>
      <c r="E41" s="52">
        <v>52400</v>
      </c>
      <c r="F41" s="52">
        <v>56800</v>
      </c>
      <c r="G41" s="52">
        <v>58600</v>
      </c>
      <c r="H41" s="52">
        <v>61400</v>
      </c>
      <c r="I41" s="52">
        <v>72000</v>
      </c>
      <c r="J41" s="52">
        <v>78700</v>
      </c>
      <c r="K41" s="53">
        <v>92100</v>
      </c>
      <c r="L41" s="53">
        <v>103200</v>
      </c>
      <c r="M41" s="53">
        <v>120900</v>
      </c>
      <c r="N41" s="53">
        <v>144800</v>
      </c>
      <c r="O41" s="54">
        <v>153100</v>
      </c>
      <c r="P41" s="54">
        <v>165600</v>
      </c>
      <c r="Q41" s="54">
        <v>183800</v>
      </c>
      <c r="R41" s="54">
        <v>193700</v>
      </c>
      <c r="S41" s="54"/>
      <c r="T41" s="54"/>
      <c r="U41" s="54"/>
      <c r="V41" s="53"/>
      <c r="W41" s="53"/>
      <c r="X41" s="53"/>
      <c r="Y41" s="55"/>
      <c r="Z41" s="38"/>
    </row>
    <row r="42" spans="1:26">
      <c r="A42" s="51">
        <v>36</v>
      </c>
      <c r="B42" s="52">
        <v>50000</v>
      </c>
      <c r="C42" s="52">
        <v>50400</v>
      </c>
      <c r="D42" s="52">
        <v>51500</v>
      </c>
      <c r="E42" s="52">
        <v>54000</v>
      </c>
      <c r="F42" s="52">
        <v>58500</v>
      </c>
      <c r="G42" s="52">
        <v>60400</v>
      </c>
      <c r="H42" s="52">
        <v>63200</v>
      </c>
      <c r="I42" s="52">
        <v>74200</v>
      </c>
      <c r="J42" s="52">
        <v>81100</v>
      </c>
      <c r="K42" s="53">
        <v>94900</v>
      </c>
      <c r="L42" s="53">
        <v>106300</v>
      </c>
      <c r="M42" s="53">
        <v>124500</v>
      </c>
      <c r="N42" s="53">
        <v>149100</v>
      </c>
      <c r="O42" s="54">
        <v>157700</v>
      </c>
      <c r="P42" s="54">
        <v>170600</v>
      </c>
      <c r="Q42" s="54">
        <v>189300</v>
      </c>
      <c r="R42" s="54">
        <v>199500</v>
      </c>
      <c r="S42" s="54"/>
      <c r="T42" s="54"/>
      <c r="U42" s="54"/>
      <c r="V42" s="53"/>
      <c r="W42" s="53"/>
      <c r="X42" s="53"/>
      <c r="Y42" s="55"/>
      <c r="Z42" s="38"/>
    </row>
    <row r="43" spans="1:26">
      <c r="A43" s="51">
        <v>37</v>
      </c>
      <c r="B43" s="52">
        <v>51500</v>
      </c>
      <c r="C43" s="52">
        <v>51900</v>
      </c>
      <c r="D43" s="52">
        <v>53000</v>
      </c>
      <c r="E43" s="52">
        <v>55600</v>
      </c>
      <c r="F43" s="52">
        <v>60300</v>
      </c>
      <c r="G43" s="52">
        <v>62200</v>
      </c>
      <c r="H43" s="52">
        <v>65100</v>
      </c>
      <c r="I43" s="52">
        <v>76400</v>
      </c>
      <c r="J43" s="52">
        <v>83500</v>
      </c>
      <c r="K43" s="53">
        <v>97700</v>
      </c>
      <c r="L43" s="53">
        <v>109500</v>
      </c>
      <c r="M43" s="53">
        <v>128200</v>
      </c>
      <c r="N43" s="53">
        <v>153600</v>
      </c>
      <c r="O43" s="54">
        <v>162400</v>
      </c>
      <c r="P43" s="54">
        <v>175700</v>
      </c>
      <c r="Q43" s="54">
        <v>195000</v>
      </c>
      <c r="R43" s="54"/>
      <c r="S43" s="54"/>
      <c r="T43" s="54"/>
      <c r="U43" s="54"/>
      <c r="V43" s="53"/>
      <c r="W43" s="53"/>
      <c r="X43" s="53"/>
      <c r="Y43" s="55"/>
      <c r="Z43" s="38"/>
    </row>
    <row r="44" spans="1:26">
      <c r="A44" s="51">
        <v>38</v>
      </c>
      <c r="B44" s="52">
        <v>53000</v>
      </c>
      <c r="C44" s="52">
        <v>53500</v>
      </c>
      <c r="D44" s="52">
        <v>54600</v>
      </c>
      <c r="E44" s="52">
        <v>57300</v>
      </c>
      <c r="F44" s="52">
        <v>62100</v>
      </c>
      <c r="G44" s="52">
        <v>64100</v>
      </c>
      <c r="H44" s="52">
        <v>67100</v>
      </c>
      <c r="I44" s="52">
        <v>78700</v>
      </c>
      <c r="J44" s="52">
        <v>86000</v>
      </c>
      <c r="K44" s="53">
        <v>100600</v>
      </c>
      <c r="L44" s="53">
        <v>112800</v>
      </c>
      <c r="M44" s="53">
        <v>132000</v>
      </c>
      <c r="N44" s="53">
        <v>158200</v>
      </c>
      <c r="O44" s="54">
        <v>167300</v>
      </c>
      <c r="P44" s="54">
        <v>181000</v>
      </c>
      <c r="Q44" s="54"/>
      <c r="R44" s="54"/>
      <c r="S44" s="54"/>
      <c r="T44" s="54"/>
      <c r="U44" s="54"/>
      <c r="V44" s="53"/>
      <c r="W44" s="53"/>
      <c r="X44" s="53"/>
      <c r="Y44" s="55"/>
      <c r="Z44" s="38"/>
    </row>
    <row r="45" spans="1:26">
      <c r="A45" s="51">
        <v>39</v>
      </c>
      <c r="B45" s="52">
        <v>54600</v>
      </c>
      <c r="C45" s="52">
        <v>55100</v>
      </c>
      <c r="D45" s="52">
        <v>56200</v>
      </c>
      <c r="E45" s="52">
        <v>59000</v>
      </c>
      <c r="F45" s="52">
        <v>64000</v>
      </c>
      <c r="G45" s="52">
        <v>66000</v>
      </c>
      <c r="H45" s="52">
        <v>69100</v>
      </c>
      <c r="I45" s="52">
        <v>81100</v>
      </c>
      <c r="J45" s="52">
        <v>88600</v>
      </c>
      <c r="K45" s="53">
        <v>103600</v>
      </c>
      <c r="L45" s="53">
        <v>116200</v>
      </c>
      <c r="M45" s="53">
        <v>136000</v>
      </c>
      <c r="N45" s="53">
        <v>162900</v>
      </c>
      <c r="O45" s="54">
        <v>172300</v>
      </c>
      <c r="P45" s="54">
        <v>186400</v>
      </c>
      <c r="Q45" s="54"/>
      <c r="R45" s="54"/>
      <c r="S45" s="54"/>
      <c r="T45" s="54"/>
      <c r="U45" s="54"/>
      <c r="V45" s="53"/>
      <c r="W45" s="53"/>
      <c r="X45" s="53"/>
      <c r="Y45" s="55"/>
      <c r="Z45" s="38"/>
    </row>
    <row r="46" spans="1:26">
      <c r="A46" s="51">
        <v>40</v>
      </c>
      <c r="B46" s="52">
        <v>56200</v>
      </c>
      <c r="C46" s="52">
        <v>56800</v>
      </c>
      <c r="D46" s="52">
        <v>57900</v>
      </c>
      <c r="E46" s="52">
        <v>60800</v>
      </c>
      <c r="F46" s="52">
        <v>65900</v>
      </c>
      <c r="G46" s="52">
        <v>68000</v>
      </c>
      <c r="H46" s="52">
        <v>71200</v>
      </c>
      <c r="I46" s="52">
        <v>83500</v>
      </c>
      <c r="J46" s="52">
        <v>91300</v>
      </c>
      <c r="K46" s="53">
        <v>106700</v>
      </c>
      <c r="L46" s="53">
        <v>119700</v>
      </c>
      <c r="M46" s="53">
        <v>140100</v>
      </c>
      <c r="N46" s="53">
        <v>167800</v>
      </c>
      <c r="O46" s="54">
        <v>177500</v>
      </c>
      <c r="P46" s="54">
        <v>192000</v>
      </c>
      <c r="Q46" s="54"/>
      <c r="R46" s="54"/>
      <c r="S46" s="54"/>
      <c r="T46" s="54"/>
      <c r="U46" s="54"/>
      <c r="V46" s="53"/>
      <c r="W46" s="53"/>
      <c r="X46" s="53"/>
      <c r="Y46" s="55"/>
      <c r="Z46" s="38"/>
    </row>
    <row r="47" spans="1:26">
      <c r="A47" s="35"/>
      <c r="B47" s="38"/>
      <c r="C47" s="38"/>
      <c r="D47" s="38"/>
      <c r="E47" s="38"/>
      <c r="F47" s="38"/>
      <c r="G47" s="38"/>
      <c r="H47" s="38"/>
      <c r="I47" s="38"/>
      <c r="J47" s="38"/>
      <c r="K47" s="38"/>
      <c r="L47" s="38"/>
      <c r="M47" s="38"/>
      <c r="N47" s="38"/>
      <c r="O47" s="38"/>
      <c r="P47" s="38"/>
      <c r="Q47" s="38"/>
      <c r="R47" s="38"/>
      <c r="S47" s="38"/>
      <c r="T47" s="38"/>
      <c r="U47" s="38"/>
      <c r="V47" s="38"/>
      <c r="W47" s="38"/>
      <c r="X47" s="38"/>
      <c r="Y47" s="38"/>
      <c r="Z47" s="38"/>
    </row>
  </sheetData>
  <sheetProtection password="CDEB" sheet="1" objects="1" scenarios="1"/>
  <mergeCells count="6">
    <mergeCell ref="B6:Y6"/>
    <mergeCell ref="A1:Y1"/>
    <mergeCell ref="B2:J2"/>
    <mergeCell ref="K2:N2"/>
    <mergeCell ref="O2:U2"/>
    <mergeCell ref="V2:Y2"/>
  </mergeCells>
  <pageMargins left="0.2" right="0.2" top="0.5" bottom="0.5" header="0.3" footer="0.3"/>
  <pageSetup scale="9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Increment 7th Pay</vt:lpstr>
      <vt:lpstr>6th pay com.</vt:lpstr>
      <vt:lpstr>GA 92</vt:lpstr>
      <vt:lpstr>Metrix chart</vt:lpstr>
      <vt:lpstr>'Increment 7th Pay'!Print_Area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2021</dc:title>
  <dc:subject>Increment</dc:subject>
  <dc:creator>Vijay Ranwa</dc:creator>
  <cp:lastModifiedBy>Abc</cp:lastModifiedBy>
  <cp:lastPrinted>2021-07-30T17:22:51Z</cp:lastPrinted>
  <dcterms:created xsi:type="dcterms:W3CDTF">2018-07-02T12:33:58Z</dcterms:created>
  <dcterms:modified xsi:type="dcterms:W3CDTF">2021-07-30T17:23:25Z</dcterms:modified>
</cp:coreProperties>
</file>