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20" windowWidth="15135" windowHeight="7965" tabRatio="780"/>
  </bookViews>
  <sheets>
    <sheet name="MASTER SHEET" sheetId="790" r:id="rId1"/>
    <sheet name="AREAR SHEET" sheetId="789" r:id="rId2"/>
  </sheets>
  <definedNames>
    <definedName name="ANAND">'MASTER SHEET'!#REF!</definedName>
    <definedName name="ANANDD">'MASTER SHEET'!#REF!</definedName>
    <definedName name="_xlnm.Print_Area" localSheetId="1">'AREAR SHEET'!$A$1:$S$16</definedName>
  </definedNames>
  <calcPr calcId="124519"/>
</workbook>
</file>

<file path=xl/calcChain.xml><?xml version="1.0" encoding="utf-8"?>
<calcChain xmlns="http://schemas.openxmlformats.org/spreadsheetml/2006/main">
  <c r="T3" i="789"/>
  <c r="A3"/>
  <c r="M10"/>
  <c r="P10"/>
  <c r="G6"/>
  <c r="H6" s="1"/>
  <c r="C6"/>
  <c r="D6" s="1"/>
  <c r="I3"/>
  <c r="A1"/>
  <c r="C9" l="1"/>
  <c r="D9" s="1"/>
  <c r="G9" l="1"/>
  <c r="H9" s="1"/>
  <c r="M9"/>
  <c r="G7" l="1"/>
  <c r="C7"/>
  <c r="K6"/>
  <c r="J9"/>
  <c r="H7" l="1"/>
  <c r="J7" s="1"/>
  <c r="D7"/>
  <c r="F7" s="1"/>
  <c r="G8"/>
  <c r="H8" s="1"/>
  <c r="K7"/>
  <c r="L9"/>
  <c r="C8"/>
  <c r="D8" s="1"/>
  <c r="K9"/>
  <c r="M6"/>
  <c r="J6"/>
  <c r="L6"/>
  <c r="F6"/>
  <c r="C10" l="1"/>
  <c r="H10"/>
  <c r="G10"/>
  <c r="D10"/>
  <c r="N9"/>
  <c r="O9" s="1"/>
  <c r="Q9" s="1"/>
  <c r="R9" s="1"/>
  <c r="L7"/>
  <c r="N7" s="1"/>
  <c r="O7" s="1"/>
  <c r="Q7" s="1"/>
  <c r="R7" s="1"/>
  <c r="F9"/>
  <c r="M8"/>
  <c r="K8"/>
  <c r="K10" s="1"/>
  <c r="F8"/>
  <c r="L8"/>
  <c r="J8"/>
  <c r="J10" s="1"/>
  <c r="N6"/>
  <c r="F10" l="1"/>
  <c r="L10"/>
  <c r="O6"/>
  <c r="N8"/>
  <c r="N10" s="1"/>
  <c r="Q6" l="1"/>
  <c r="O8"/>
  <c r="Q8" s="1"/>
  <c r="R8" s="1"/>
  <c r="Q10" l="1"/>
  <c r="O10"/>
  <c r="R6"/>
  <c r="R10" s="1"/>
</calcChain>
</file>

<file path=xl/sharedStrings.xml><?xml version="1.0" encoding="utf-8"?>
<sst xmlns="http://schemas.openxmlformats.org/spreadsheetml/2006/main" count="54" uniqueCount="38">
  <si>
    <t>Due</t>
  </si>
  <si>
    <t>BASIC</t>
  </si>
  <si>
    <t>DA</t>
  </si>
  <si>
    <t>HRA</t>
  </si>
  <si>
    <t>TOTAL</t>
  </si>
  <si>
    <t>DRAWN</t>
  </si>
  <si>
    <t>DIFFERENCE</t>
  </si>
  <si>
    <t>Month</t>
  </si>
  <si>
    <t>S.No.</t>
  </si>
  <si>
    <t>TOTAL DEDUCTION</t>
  </si>
  <si>
    <t>NET PAY AMMOUNT</t>
  </si>
  <si>
    <t>PARMANAND MEGHWAL</t>
  </si>
  <si>
    <t xml:space="preserve">BASIC  </t>
  </si>
  <si>
    <t>TV NUMBER             &amp;                                 DATE</t>
  </si>
  <si>
    <t>DDO SIGN</t>
  </si>
  <si>
    <t>Surrender</t>
  </si>
  <si>
    <t>SURRENDER</t>
  </si>
  <si>
    <t>YES</t>
  </si>
  <si>
    <t>NO</t>
  </si>
  <si>
    <t>GOVT SR. SECONDARY SCHOOL, DILOD HATHI, ATRU (BARAN)</t>
  </si>
  <si>
    <t>DESIGNATION</t>
  </si>
  <si>
    <t xml:space="preserve">NAME OF EMPLOYEE                                                </t>
  </si>
  <si>
    <t>SR TEACHER</t>
  </si>
  <si>
    <t xml:space="preserve">D.A. AREAR 01-07-2022 TO 30-09-2022                                                                            </t>
  </si>
  <si>
    <t xml:space="preserve"> BASIC  (01.07.2022)</t>
  </si>
  <si>
    <r>
      <t xml:space="preserve">bl Vscy dks iw.kZ Hkjus ds ckn </t>
    </r>
    <r>
      <rPr>
        <b/>
        <sz val="22"/>
        <rFont val="Calibri"/>
        <family val="2"/>
        <scheme val="minor"/>
      </rPr>
      <t>AREAR SHEET</t>
    </r>
    <r>
      <rPr>
        <b/>
        <sz val="22"/>
        <rFont val="Kruti Dev 010"/>
      </rPr>
      <t xml:space="preserve"> esa tk;sa ,oa vius dzekad dks Mkydj ,fj;j 'khV fudkysaA</t>
    </r>
  </si>
  <si>
    <t>TAX            %</t>
  </si>
  <si>
    <t>S.N.</t>
  </si>
  <si>
    <t xml:space="preserve">GPF   </t>
  </si>
  <si>
    <t>DEDUCTION</t>
  </si>
  <si>
    <t>I TAX</t>
  </si>
  <si>
    <t>SURRENDER  (JULY TO SEP) 2022</t>
  </si>
  <si>
    <t>BAL KRISAN</t>
  </si>
  <si>
    <t>INDER GAJ NAGAR</t>
  </si>
  <si>
    <t>TEACHER</t>
  </si>
  <si>
    <t>KAMLESH KUMARI</t>
  </si>
  <si>
    <t>BHOJRAJ PARETA</t>
  </si>
  <si>
    <t>CLICK HERE</t>
  </si>
</sst>
</file>

<file path=xl/styles.xml><?xml version="1.0" encoding="utf-8"?>
<styleSheet xmlns="http://schemas.openxmlformats.org/spreadsheetml/2006/main">
  <fonts count="20">
    <font>
      <sz val="10"/>
      <name val="Arial"/>
    </font>
    <font>
      <sz val="10"/>
      <name val="Arial"/>
    </font>
    <font>
      <b/>
      <sz val="8"/>
      <name val="Arial"/>
      <family val="2"/>
    </font>
    <font>
      <b/>
      <sz val="20"/>
      <name val="Goudy Old Style"/>
      <family val="1"/>
    </font>
    <font>
      <sz val="10"/>
      <name val="Arial"/>
      <family val="2"/>
    </font>
    <font>
      <b/>
      <sz val="9"/>
      <name val="Arial"/>
      <family val="2"/>
    </font>
    <font>
      <sz val="36"/>
      <name val="DevLys 010"/>
    </font>
    <font>
      <b/>
      <i/>
      <sz val="16"/>
      <name val="Times New Roman"/>
      <family val="1"/>
    </font>
    <font>
      <sz val="12"/>
      <name val="Arial"/>
      <family val="2"/>
    </font>
    <font>
      <b/>
      <sz val="22"/>
      <name val="Kruti Dev 010"/>
    </font>
    <font>
      <b/>
      <sz val="18"/>
      <name val="Goudy Old Style"/>
      <family val="1"/>
    </font>
    <font>
      <b/>
      <sz val="26"/>
      <name val="Algerian"/>
      <family val="5"/>
    </font>
    <font>
      <sz val="14"/>
      <name val="Arial"/>
      <family val="2"/>
    </font>
    <font>
      <sz val="24"/>
      <name val="Arial"/>
      <family val="2"/>
    </font>
    <font>
      <b/>
      <sz val="12"/>
      <name val="Goudy Old Style"/>
      <family val="1"/>
    </font>
    <font>
      <b/>
      <sz val="10"/>
      <name val="Arial"/>
      <family val="2"/>
    </font>
    <font>
      <b/>
      <sz val="2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6"/>
      <name val="Calibri"/>
      <family val="2"/>
      <scheme val="minor"/>
    </font>
    <font>
      <b/>
      <sz val="18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left" vertical="center"/>
    </xf>
    <xf numFmtId="0" fontId="6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1" fontId="5" fillId="2" borderId="0" xfId="0" applyNumberFormat="1" applyFont="1" applyFill="1" applyBorder="1" applyAlignment="1">
      <alignment horizontal="center" vertical="center" textRotation="90"/>
    </xf>
    <xf numFmtId="0" fontId="4" fillId="2" borderId="0" xfId="0" applyFont="1" applyFill="1" applyAlignment="1">
      <alignment vertical="center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8" fillId="4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hidden="1"/>
    </xf>
    <xf numFmtId="17" fontId="5" fillId="2" borderId="1" xfId="0" applyNumberFormat="1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Alignment="1" applyProtection="1">
      <alignment horizontal="center" vertical="center" wrapText="1"/>
      <protection hidden="1"/>
    </xf>
    <xf numFmtId="0" fontId="2" fillId="2" borderId="2" xfId="0" applyFont="1" applyFill="1" applyBorder="1" applyAlignment="1" applyProtection="1">
      <alignment horizontal="center" vertical="center" wrapText="1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13" fillId="0" borderId="0" xfId="0" applyFont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0" fontId="12" fillId="4" borderId="1" xfId="0" applyFont="1" applyFill="1" applyBorder="1" applyAlignment="1" applyProtection="1">
      <alignment horizontal="center" vertical="center"/>
      <protection locked="0"/>
    </xf>
    <xf numFmtId="0" fontId="15" fillId="2" borderId="1" xfId="0" applyFont="1" applyFill="1" applyBorder="1" applyAlignment="1" applyProtection="1">
      <alignment horizontal="center" vertical="center" textRotation="90"/>
      <protection hidden="1"/>
    </xf>
    <xf numFmtId="1" fontId="15" fillId="2" borderId="1" xfId="0" applyNumberFormat="1" applyFont="1" applyFill="1" applyBorder="1" applyAlignment="1" applyProtection="1">
      <alignment horizontal="center" vertical="center" textRotation="90"/>
      <protection hidden="1"/>
    </xf>
    <xf numFmtId="1" fontId="15" fillId="2" borderId="1" xfId="0" applyNumberFormat="1" applyFont="1" applyFill="1" applyBorder="1" applyAlignment="1" applyProtection="1">
      <alignment horizontal="center" vertical="center" textRotation="90"/>
      <protection locked="0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17" fillId="3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textRotation="90" wrapText="1"/>
    </xf>
    <xf numFmtId="0" fontId="8" fillId="4" borderId="1" xfId="0" applyFont="1" applyFill="1" applyBorder="1" applyAlignment="1" applyProtection="1">
      <alignment horizontal="left" vertical="center" wrapText="1"/>
      <protection locked="0"/>
    </xf>
    <xf numFmtId="0" fontId="18" fillId="6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9" fillId="5" borderId="3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16" fillId="6" borderId="3" xfId="0" applyFont="1" applyFill="1" applyBorder="1" applyAlignment="1" applyProtection="1">
      <alignment horizontal="center" vertical="center" wrapText="1"/>
      <protection locked="0" hidden="1"/>
    </xf>
    <xf numFmtId="0" fontId="16" fillId="6" borderId="5" xfId="0" applyFont="1" applyFill="1" applyBorder="1" applyAlignment="1" applyProtection="1">
      <alignment horizontal="center" vertical="center" wrapText="1"/>
      <protection locked="0" hidden="1"/>
    </xf>
    <xf numFmtId="0" fontId="16" fillId="6" borderId="4" xfId="0" applyFont="1" applyFill="1" applyBorder="1" applyAlignment="1" applyProtection="1">
      <alignment horizontal="center" vertical="center" wrapText="1"/>
      <protection locked="0" hidden="1"/>
    </xf>
    <xf numFmtId="0" fontId="1" fillId="2" borderId="9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9" fillId="7" borderId="0" xfId="0" applyFont="1" applyFill="1" applyAlignment="1">
      <alignment horizontal="center" vertical="center" textRotation="90"/>
    </xf>
    <xf numFmtId="0" fontId="5" fillId="2" borderId="1" xfId="0" applyFont="1" applyFill="1" applyBorder="1" applyAlignment="1" applyProtection="1">
      <alignment horizontal="center" vertical="center"/>
      <protection hidden="1"/>
    </xf>
    <xf numFmtId="0" fontId="0" fillId="2" borderId="0" xfId="0" applyFill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hidden="1"/>
    </xf>
    <xf numFmtId="0" fontId="7" fillId="2" borderId="5" xfId="0" applyFont="1" applyFill="1" applyBorder="1" applyAlignment="1" applyProtection="1">
      <alignment horizontal="left" vertical="center"/>
      <protection hidden="1"/>
    </xf>
    <xf numFmtId="0" fontId="7" fillId="2" borderId="4" xfId="0" applyFont="1" applyFill="1" applyBorder="1" applyAlignment="1" applyProtection="1">
      <alignment horizontal="left" vertical="center"/>
      <protection hidden="1"/>
    </xf>
    <xf numFmtId="0" fontId="10" fillId="2" borderId="3" xfId="0" applyFont="1" applyFill="1" applyBorder="1" applyAlignment="1" applyProtection="1">
      <alignment horizontal="center" vertical="center" wrapText="1"/>
      <protection locked="0"/>
    </xf>
    <xf numFmtId="0" fontId="10" fillId="2" borderId="5" xfId="0" applyFont="1" applyFill="1" applyBorder="1" applyAlignment="1" applyProtection="1">
      <alignment horizontal="center" vertical="center" wrapText="1"/>
      <protection locked="0"/>
    </xf>
    <xf numFmtId="0" fontId="10" fillId="2" borderId="4" xfId="0" applyFont="1" applyFill="1" applyBorder="1" applyAlignment="1" applyProtection="1">
      <alignment horizontal="center" vertical="center" wrapText="1"/>
      <protection locked="0"/>
    </xf>
    <xf numFmtId="0" fontId="11" fillId="2" borderId="1" xfId="0" applyFont="1" applyFill="1" applyBorder="1" applyAlignment="1" applyProtection="1">
      <alignment horizontal="center" vertical="center"/>
      <protection hidden="1"/>
    </xf>
    <xf numFmtId="0" fontId="2" fillId="2" borderId="6" xfId="0" applyFont="1" applyFill="1" applyBorder="1" applyAlignment="1" applyProtection="1">
      <alignment horizontal="center" vertical="center" textRotation="90"/>
      <protection hidden="1"/>
    </xf>
    <xf numFmtId="0" fontId="2" fillId="2" borderId="2" xfId="0" applyFont="1" applyFill="1" applyBorder="1" applyAlignment="1" applyProtection="1">
      <alignment horizontal="center" vertical="center" textRotation="90"/>
      <protection hidden="1"/>
    </xf>
    <xf numFmtId="0" fontId="2" fillId="2" borderId="6" xfId="0" applyFont="1" applyFill="1" applyBorder="1" applyAlignment="1" applyProtection="1">
      <alignment horizontal="center" vertical="center"/>
      <protection hidden="1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7" fillId="2" borderId="7" xfId="0" applyFont="1" applyFill="1" applyBorder="1" applyAlignment="1" applyProtection="1">
      <alignment horizontal="left" vertical="center"/>
      <protection hidden="1"/>
    </xf>
    <xf numFmtId="0" fontId="7" fillId="2" borderId="8" xfId="0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323850</xdr:colOff>
      <xdr:row>2</xdr:row>
      <xdr:rowOff>85726</xdr:rowOff>
    </xdr:from>
    <xdr:to>
      <xdr:col>21</xdr:col>
      <xdr:colOff>409575</xdr:colOff>
      <xdr:row>3</xdr:row>
      <xdr:rowOff>190501</xdr:rowOff>
    </xdr:to>
    <xdr:sp macro="" textlink="">
      <xdr:nvSpPr>
        <xdr:cNvPr id="2" name="Up Arrow 1"/>
        <xdr:cNvSpPr/>
      </xdr:nvSpPr>
      <xdr:spPr>
        <a:xfrm>
          <a:off x="10458450" y="1266826"/>
          <a:ext cx="85725" cy="514350"/>
        </a:xfrm>
        <a:prstGeom prst="up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3"/>
  <sheetViews>
    <sheetView tabSelected="1" zoomScale="85" zoomScaleNormal="85" workbookViewId="0">
      <selection activeCell="A2" sqref="A2:F2"/>
    </sheetView>
  </sheetViews>
  <sheetFormatPr defaultRowHeight="12.75"/>
  <cols>
    <col min="1" max="1" width="8.140625" customWidth="1"/>
    <col min="2" max="3" width="32.85546875" customWidth="1"/>
    <col min="4" max="4" width="19.140625" customWidth="1"/>
    <col min="5" max="5" width="13.42578125" customWidth="1"/>
    <col min="6" max="6" width="13.7109375" customWidth="1"/>
    <col min="7" max="7" width="9.7109375" hidden="1" customWidth="1"/>
  </cols>
  <sheetData>
    <row r="1" spans="1:7" ht="75" customHeight="1">
      <c r="A1" s="29" t="s">
        <v>25</v>
      </c>
      <c r="B1" s="30"/>
      <c r="C1" s="30"/>
      <c r="D1" s="30"/>
      <c r="E1" s="30"/>
      <c r="F1" s="31"/>
    </row>
    <row r="2" spans="1:7" ht="39" customHeight="1">
      <c r="A2" s="32" t="s">
        <v>19</v>
      </c>
      <c r="B2" s="33"/>
      <c r="C2" s="33"/>
      <c r="D2" s="33"/>
      <c r="E2" s="33"/>
      <c r="F2" s="34"/>
    </row>
    <row r="3" spans="1:7" ht="97.5" customHeight="1">
      <c r="A3" s="24" t="s">
        <v>27</v>
      </c>
      <c r="B3" s="24" t="s">
        <v>21</v>
      </c>
      <c r="C3" s="24" t="s">
        <v>20</v>
      </c>
      <c r="D3" s="24" t="s">
        <v>24</v>
      </c>
      <c r="E3" s="24" t="s">
        <v>26</v>
      </c>
      <c r="F3" s="25" t="s">
        <v>31</v>
      </c>
    </row>
    <row r="4" spans="1:7" ht="31.5" customHeight="1">
      <c r="A4" s="8">
        <v>1</v>
      </c>
      <c r="B4" s="26" t="s">
        <v>11</v>
      </c>
      <c r="C4" s="26" t="s">
        <v>22</v>
      </c>
      <c r="D4" s="8">
        <v>47900</v>
      </c>
      <c r="E4" s="8">
        <v>0</v>
      </c>
      <c r="F4" s="19" t="s">
        <v>17</v>
      </c>
      <c r="G4" s="16" t="s">
        <v>17</v>
      </c>
    </row>
    <row r="5" spans="1:7" ht="31.5" customHeight="1">
      <c r="A5" s="8">
        <v>2</v>
      </c>
      <c r="B5" s="26" t="s">
        <v>32</v>
      </c>
      <c r="C5" s="26" t="s">
        <v>34</v>
      </c>
      <c r="D5" s="8">
        <v>65000</v>
      </c>
      <c r="E5" s="8">
        <v>0</v>
      </c>
      <c r="F5" s="19" t="s">
        <v>17</v>
      </c>
      <c r="G5" s="16" t="s">
        <v>18</v>
      </c>
    </row>
    <row r="6" spans="1:7" ht="31.5" customHeight="1">
      <c r="A6" s="8">
        <v>3</v>
      </c>
      <c r="B6" s="26" t="s">
        <v>33</v>
      </c>
      <c r="C6" s="26" t="s">
        <v>34</v>
      </c>
      <c r="D6" s="8">
        <v>42500</v>
      </c>
      <c r="E6" s="8">
        <v>0</v>
      </c>
      <c r="F6" s="19" t="s">
        <v>18</v>
      </c>
    </row>
    <row r="7" spans="1:7" ht="31.5" customHeight="1">
      <c r="A7" s="8">
        <v>4</v>
      </c>
      <c r="B7" s="26" t="s">
        <v>35</v>
      </c>
      <c r="C7" s="26" t="s">
        <v>34</v>
      </c>
      <c r="D7" s="8">
        <v>41500</v>
      </c>
      <c r="E7" s="8">
        <v>0</v>
      </c>
      <c r="F7" s="19" t="s">
        <v>18</v>
      </c>
    </row>
    <row r="8" spans="1:7" ht="31.5" customHeight="1">
      <c r="A8" s="8">
        <v>5</v>
      </c>
      <c r="B8" s="26" t="s">
        <v>36</v>
      </c>
      <c r="C8" s="26" t="s">
        <v>34</v>
      </c>
      <c r="D8" s="8">
        <v>34800</v>
      </c>
      <c r="E8" s="8">
        <v>0</v>
      </c>
      <c r="F8" s="19" t="s">
        <v>17</v>
      </c>
    </row>
    <row r="9" spans="1:7" ht="31.5" customHeight="1">
      <c r="A9" s="8">
        <v>6</v>
      </c>
      <c r="B9" s="26"/>
      <c r="C9" s="26"/>
      <c r="D9" s="8"/>
      <c r="E9" s="8"/>
      <c r="F9" s="19"/>
    </row>
    <row r="10" spans="1:7" ht="31.5" customHeight="1">
      <c r="A10" s="8">
        <v>7</v>
      </c>
      <c r="B10" s="26"/>
      <c r="C10" s="26"/>
      <c r="D10" s="8"/>
      <c r="E10" s="8"/>
      <c r="F10" s="19"/>
    </row>
    <row r="11" spans="1:7" ht="31.5" customHeight="1">
      <c r="A11" s="8">
        <v>8</v>
      </c>
      <c r="B11" s="26"/>
      <c r="C11" s="26"/>
      <c r="D11" s="8"/>
      <c r="E11" s="8"/>
      <c r="F11" s="19"/>
    </row>
    <row r="12" spans="1:7" ht="31.5" customHeight="1">
      <c r="A12" s="8">
        <v>9</v>
      </c>
      <c r="B12" s="26"/>
      <c r="C12" s="26"/>
      <c r="D12" s="8"/>
      <c r="E12" s="8"/>
      <c r="F12" s="19"/>
    </row>
    <row r="13" spans="1:7" ht="31.5" customHeight="1">
      <c r="A13" s="8">
        <v>10</v>
      </c>
      <c r="B13" s="26"/>
      <c r="C13" s="26"/>
      <c r="D13" s="8"/>
      <c r="E13" s="8"/>
      <c r="F13" s="19"/>
    </row>
    <row r="14" spans="1:7" ht="31.5" customHeight="1">
      <c r="A14" s="8">
        <v>11</v>
      </c>
      <c r="B14" s="26"/>
      <c r="C14" s="26"/>
      <c r="D14" s="8"/>
      <c r="E14" s="8"/>
      <c r="F14" s="19"/>
    </row>
    <row r="15" spans="1:7" ht="31.5" customHeight="1">
      <c r="A15" s="8">
        <v>12</v>
      </c>
      <c r="B15" s="26"/>
      <c r="C15" s="26"/>
      <c r="D15" s="8"/>
      <c r="E15" s="8"/>
      <c r="F15" s="19"/>
    </row>
    <row r="16" spans="1:7" ht="31.5" customHeight="1">
      <c r="A16" s="8">
        <v>13</v>
      </c>
      <c r="B16" s="26"/>
      <c r="C16" s="26"/>
      <c r="D16" s="8"/>
      <c r="E16" s="8"/>
      <c r="F16" s="19"/>
    </row>
    <row r="17" spans="1:6" ht="31.5" customHeight="1">
      <c r="A17" s="8">
        <v>14</v>
      </c>
      <c r="B17" s="26"/>
      <c r="C17" s="26"/>
      <c r="D17" s="8"/>
      <c r="E17" s="8"/>
      <c r="F17" s="19"/>
    </row>
    <row r="18" spans="1:6" ht="31.5" customHeight="1">
      <c r="A18" s="8">
        <v>15</v>
      </c>
      <c r="B18" s="26"/>
      <c r="C18" s="26"/>
      <c r="D18" s="8"/>
      <c r="E18" s="8"/>
      <c r="F18" s="19"/>
    </row>
    <row r="19" spans="1:6" ht="31.5" customHeight="1">
      <c r="A19" s="8">
        <v>16</v>
      </c>
      <c r="B19" s="26"/>
      <c r="C19" s="26"/>
      <c r="D19" s="8"/>
      <c r="E19" s="8"/>
      <c r="F19" s="19"/>
    </row>
    <row r="20" spans="1:6" ht="31.5" customHeight="1">
      <c r="A20" s="8">
        <v>17</v>
      </c>
      <c r="B20" s="26"/>
      <c r="C20" s="26"/>
      <c r="D20" s="8"/>
      <c r="E20" s="8"/>
      <c r="F20" s="19"/>
    </row>
    <row r="21" spans="1:6" ht="31.5" customHeight="1">
      <c r="A21" s="8">
        <v>18</v>
      </c>
      <c r="B21" s="26"/>
      <c r="C21" s="26"/>
      <c r="D21" s="8"/>
      <c r="E21" s="8"/>
      <c r="F21" s="19"/>
    </row>
    <row r="22" spans="1:6" ht="31.5" customHeight="1">
      <c r="A22" s="8">
        <v>19</v>
      </c>
      <c r="B22" s="26"/>
      <c r="C22" s="26"/>
      <c r="D22" s="8"/>
      <c r="E22" s="8"/>
      <c r="F22" s="19"/>
    </row>
    <row r="23" spans="1:6" ht="31.5" customHeight="1">
      <c r="A23" s="8">
        <v>20</v>
      </c>
      <c r="B23" s="26"/>
      <c r="C23" s="26"/>
      <c r="D23" s="8"/>
      <c r="E23" s="8"/>
      <c r="F23" s="19"/>
    </row>
    <row r="24" spans="1:6" ht="31.5" customHeight="1">
      <c r="A24" s="8">
        <v>21</v>
      </c>
      <c r="B24" s="26"/>
      <c r="C24" s="26"/>
      <c r="D24" s="8"/>
      <c r="E24" s="8"/>
      <c r="F24" s="19"/>
    </row>
    <row r="25" spans="1:6" ht="31.5" customHeight="1">
      <c r="A25" s="8">
        <v>22</v>
      </c>
      <c r="B25" s="26"/>
      <c r="C25" s="26"/>
      <c r="D25" s="8"/>
      <c r="E25" s="8"/>
      <c r="F25" s="19"/>
    </row>
    <row r="26" spans="1:6" ht="31.5" customHeight="1">
      <c r="A26" s="8">
        <v>23</v>
      </c>
      <c r="B26" s="26"/>
      <c r="C26" s="26"/>
      <c r="D26" s="8"/>
      <c r="E26" s="8"/>
      <c r="F26" s="19"/>
    </row>
    <row r="27" spans="1:6" ht="31.5" customHeight="1">
      <c r="A27" s="8">
        <v>24</v>
      </c>
      <c r="B27" s="26"/>
      <c r="C27" s="26"/>
      <c r="D27" s="8"/>
      <c r="E27" s="8"/>
      <c r="F27" s="19"/>
    </row>
    <row r="28" spans="1:6" ht="31.5" customHeight="1">
      <c r="A28" s="8">
        <v>25</v>
      </c>
      <c r="B28" s="26"/>
      <c r="C28" s="26"/>
      <c r="D28" s="8"/>
      <c r="E28" s="8"/>
      <c r="F28" s="19"/>
    </row>
    <row r="29" spans="1:6" ht="31.5" customHeight="1">
      <c r="A29" s="8">
        <v>26</v>
      </c>
      <c r="B29" s="26"/>
      <c r="C29" s="26"/>
      <c r="D29" s="8"/>
      <c r="E29" s="8"/>
      <c r="F29" s="19"/>
    </row>
    <row r="30" spans="1:6" ht="31.5" customHeight="1">
      <c r="A30" s="8">
        <v>27</v>
      </c>
      <c r="B30" s="26"/>
      <c r="C30" s="26"/>
      <c r="D30" s="8"/>
      <c r="E30" s="8"/>
      <c r="F30" s="19"/>
    </row>
    <row r="31" spans="1:6" ht="31.5" customHeight="1">
      <c r="A31" s="8">
        <v>28</v>
      </c>
      <c r="B31" s="26"/>
      <c r="C31" s="26"/>
      <c r="D31" s="8"/>
      <c r="E31" s="8"/>
      <c r="F31" s="19"/>
    </row>
    <row r="32" spans="1:6" ht="31.5" customHeight="1">
      <c r="A32" s="8">
        <v>29</v>
      </c>
      <c r="B32" s="26"/>
      <c r="C32" s="26"/>
      <c r="D32" s="8"/>
      <c r="E32" s="8"/>
      <c r="F32" s="19"/>
    </row>
    <row r="33" spans="1:6" ht="31.5" customHeight="1">
      <c r="A33" s="8">
        <v>30</v>
      </c>
      <c r="B33" s="26"/>
      <c r="C33" s="26"/>
      <c r="D33" s="8"/>
      <c r="E33" s="8"/>
      <c r="F33" s="19"/>
    </row>
    <row r="34" spans="1:6" ht="31.5" customHeight="1">
      <c r="A34" s="8">
        <v>31</v>
      </c>
      <c r="B34" s="26"/>
      <c r="C34" s="26"/>
      <c r="D34" s="8"/>
      <c r="E34" s="8"/>
      <c r="F34" s="19"/>
    </row>
    <row r="35" spans="1:6" ht="31.5" customHeight="1">
      <c r="A35" s="8">
        <v>32</v>
      </c>
      <c r="B35" s="26"/>
      <c r="C35" s="26"/>
      <c r="D35" s="8"/>
      <c r="E35" s="8"/>
      <c r="F35" s="19"/>
    </row>
    <row r="36" spans="1:6" ht="31.5" customHeight="1">
      <c r="A36" s="8">
        <v>33</v>
      </c>
      <c r="B36" s="26"/>
      <c r="C36" s="26"/>
      <c r="D36" s="8"/>
      <c r="E36" s="8"/>
      <c r="F36" s="19"/>
    </row>
    <row r="37" spans="1:6" ht="31.5" customHeight="1">
      <c r="A37" s="8">
        <v>34</v>
      </c>
      <c r="B37" s="26"/>
      <c r="C37" s="26"/>
      <c r="D37" s="8"/>
      <c r="E37" s="8"/>
      <c r="F37" s="19"/>
    </row>
    <row r="38" spans="1:6" ht="31.5" customHeight="1">
      <c r="A38" s="8">
        <v>35</v>
      </c>
      <c r="B38" s="26"/>
      <c r="C38" s="26"/>
      <c r="D38" s="8"/>
      <c r="E38" s="8"/>
      <c r="F38" s="19"/>
    </row>
    <row r="39" spans="1:6" ht="31.5" customHeight="1">
      <c r="A39" s="8">
        <v>36</v>
      </c>
      <c r="B39" s="26"/>
      <c r="C39" s="26"/>
      <c r="D39" s="8"/>
      <c r="E39" s="8"/>
      <c r="F39" s="19"/>
    </row>
    <row r="40" spans="1:6" ht="31.5" customHeight="1">
      <c r="A40" s="8">
        <v>37</v>
      </c>
      <c r="B40" s="26"/>
      <c r="C40" s="26"/>
      <c r="D40" s="8"/>
      <c r="E40" s="8"/>
      <c r="F40" s="19"/>
    </row>
    <row r="41" spans="1:6" ht="31.5" customHeight="1">
      <c r="A41" s="8">
        <v>38</v>
      </c>
      <c r="B41" s="26"/>
      <c r="C41" s="26"/>
      <c r="D41" s="8"/>
      <c r="E41" s="8"/>
      <c r="F41" s="19"/>
    </row>
    <row r="42" spans="1:6" ht="31.5" customHeight="1">
      <c r="A42" s="8">
        <v>39</v>
      </c>
      <c r="B42" s="26"/>
      <c r="C42" s="26"/>
      <c r="D42" s="8"/>
      <c r="E42" s="8"/>
      <c r="F42" s="19"/>
    </row>
    <row r="43" spans="1:6" ht="31.5" customHeight="1">
      <c r="A43" s="8">
        <v>40</v>
      </c>
      <c r="B43" s="26"/>
      <c r="C43" s="26"/>
      <c r="D43" s="8"/>
      <c r="E43" s="8"/>
      <c r="F43" s="19"/>
    </row>
  </sheetData>
  <sheetProtection password="FC12" sheet="1" objects="1" scenarios="1"/>
  <mergeCells count="2">
    <mergeCell ref="A1:F1"/>
    <mergeCell ref="A2:F2"/>
  </mergeCells>
  <dataValidations count="1">
    <dataValidation type="list" allowBlank="1" showInputMessage="1" showErrorMessage="1" sqref="F4:F43">
      <formula1>$G$4:$G$5</formula1>
    </dataValidation>
  </dataValidations>
  <pageMargins left="0.42" right="0.31" top="0.36" bottom="0.3" header="0.3" footer="0.3"/>
  <pageSetup paperSize="9" scale="75" orientation="portrait" r:id="rId1"/>
  <colBreaks count="1" manualBreakCount="1">
    <brk id="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X16"/>
  <sheetViews>
    <sheetView workbookViewId="0">
      <selection activeCell="W2" sqref="W2:X2"/>
    </sheetView>
  </sheetViews>
  <sheetFormatPr defaultColWidth="9.140625" defaultRowHeight="12.75"/>
  <cols>
    <col min="1" max="1" width="4.85546875" style="1" customWidth="1"/>
    <col min="2" max="2" width="9.42578125" style="2" customWidth="1"/>
    <col min="3" max="3" width="7.28515625" style="6" customWidth="1"/>
    <col min="4" max="16" width="7.28515625" style="1" customWidth="1"/>
    <col min="17" max="17" width="10" style="1" customWidth="1"/>
    <col min="18" max="18" width="11.5703125" style="1" customWidth="1"/>
    <col min="19" max="19" width="12.140625" style="1" customWidth="1"/>
    <col min="20" max="20" width="14" style="1" hidden="1" customWidth="1"/>
    <col min="21" max="21" width="2" style="1" customWidth="1"/>
    <col min="22" max="22" width="11.140625" style="1" customWidth="1"/>
    <col min="23" max="16384" width="9.140625" style="1"/>
  </cols>
  <sheetData>
    <row r="1" spans="1:24" ht="43.9" customHeight="1">
      <c r="A1" s="46" t="str">
        <f>'MASTER SHEET'!A2:F2</f>
        <v>GOVT SR. SECONDARY SCHOOL, DILOD HATHI, ATRU (BARAN)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3"/>
      <c r="U1" s="3"/>
      <c r="V1" s="27">
        <v>1</v>
      </c>
    </row>
    <row r="2" spans="1:24" ht="49.9" customHeight="1">
      <c r="A2" s="43" t="s">
        <v>23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5">
        <v>6</v>
      </c>
      <c r="T2" s="18" t="s">
        <v>16</v>
      </c>
      <c r="U2" s="18"/>
      <c r="V2" s="28"/>
      <c r="W2" s="35"/>
      <c r="X2" s="36"/>
    </row>
    <row r="3" spans="1:24" ht="32.450000000000003" customHeight="1">
      <c r="A3" s="51" t="str">
        <f>VLOOKUP('AREAR SHEET'!V1,'MASTER SHEET'!A3:F43,2,0)</f>
        <v>PARMANAND MEGHWAL</v>
      </c>
      <c r="B3" s="52"/>
      <c r="C3" s="52"/>
      <c r="D3" s="52"/>
      <c r="E3" s="52"/>
      <c r="F3" s="52"/>
      <c r="G3" s="52"/>
      <c r="H3" s="52"/>
      <c r="I3" s="41" t="str">
        <f>VLOOKUP('AREAR SHEET'!V1,'MASTER SHEET'!A3:F43,3,0)</f>
        <v>SR TEACHER</v>
      </c>
      <c r="J3" s="41"/>
      <c r="K3" s="41"/>
      <c r="L3" s="41"/>
      <c r="M3" s="41"/>
      <c r="N3" s="41"/>
      <c r="O3" s="41"/>
      <c r="P3" s="41"/>
      <c r="Q3" s="41"/>
      <c r="R3" s="41"/>
      <c r="S3" s="42"/>
      <c r="T3" s="17" t="str">
        <f>VLOOKUP('AREAR SHEET'!V1,'MASTER SHEET'!A3:F43,6,0)</f>
        <v>YES</v>
      </c>
      <c r="U3" s="17"/>
    </row>
    <row r="4" spans="1:24" ht="19.5" customHeight="1">
      <c r="A4" s="47" t="s">
        <v>8</v>
      </c>
      <c r="B4" s="49" t="s">
        <v>7</v>
      </c>
      <c r="C4" s="40" t="s">
        <v>0</v>
      </c>
      <c r="D4" s="40"/>
      <c r="E4" s="40"/>
      <c r="F4" s="40"/>
      <c r="G4" s="40" t="s">
        <v>5</v>
      </c>
      <c r="H4" s="40"/>
      <c r="I4" s="40"/>
      <c r="J4" s="40"/>
      <c r="K4" s="40" t="s">
        <v>6</v>
      </c>
      <c r="L4" s="40"/>
      <c r="M4" s="40"/>
      <c r="N4" s="40"/>
      <c r="O4" s="40" t="s">
        <v>29</v>
      </c>
      <c r="P4" s="40"/>
      <c r="Q4" s="40" t="s">
        <v>9</v>
      </c>
      <c r="R4" s="40" t="s">
        <v>10</v>
      </c>
      <c r="S4" s="53" t="s">
        <v>13</v>
      </c>
      <c r="T4" s="4"/>
      <c r="U4" s="4"/>
      <c r="V4" s="37" t="s">
        <v>37</v>
      </c>
    </row>
    <row r="5" spans="1:24" ht="38.25" customHeight="1">
      <c r="A5" s="48"/>
      <c r="B5" s="50"/>
      <c r="C5" s="11" t="s">
        <v>1</v>
      </c>
      <c r="D5" s="11" t="s">
        <v>2</v>
      </c>
      <c r="E5" s="11" t="s">
        <v>3</v>
      </c>
      <c r="F5" s="11" t="s">
        <v>4</v>
      </c>
      <c r="G5" s="11" t="s">
        <v>1</v>
      </c>
      <c r="H5" s="11" t="s">
        <v>2</v>
      </c>
      <c r="I5" s="11" t="s">
        <v>3</v>
      </c>
      <c r="J5" s="11" t="s">
        <v>4</v>
      </c>
      <c r="K5" s="11" t="s">
        <v>12</v>
      </c>
      <c r="L5" s="11" t="s">
        <v>2</v>
      </c>
      <c r="M5" s="11" t="s">
        <v>3</v>
      </c>
      <c r="N5" s="11" t="s">
        <v>4</v>
      </c>
      <c r="O5" s="11" t="s">
        <v>28</v>
      </c>
      <c r="P5" s="11" t="s">
        <v>30</v>
      </c>
      <c r="Q5" s="40"/>
      <c r="R5" s="40"/>
      <c r="S5" s="53"/>
      <c r="T5" s="4"/>
      <c r="U5" s="4"/>
      <c r="V5" s="37"/>
    </row>
    <row r="6" spans="1:24" ht="26.45" customHeight="1">
      <c r="A6" s="9">
        <v>1</v>
      </c>
      <c r="B6" s="10">
        <v>44743</v>
      </c>
      <c r="C6" s="9">
        <f>VLOOKUP('AREAR SHEET'!V1,'MASTER SHEET'!A3:F43,4,0)</f>
        <v>47900</v>
      </c>
      <c r="D6" s="9">
        <f>ROUND(C6*38/100,0)</f>
        <v>18202</v>
      </c>
      <c r="E6" s="9"/>
      <c r="F6" s="9">
        <f t="shared" ref="F6:F9" si="0">SUM(C6:E6)</f>
        <v>66102</v>
      </c>
      <c r="G6" s="9">
        <f>VLOOKUP('AREAR SHEET'!V1,'MASTER SHEET'!A3:F43,4,0)</f>
        <v>47900</v>
      </c>
      <c r="H6" s="9">
        <f>ROUND(G6*34/100,0)</f>
        <v>16286</v>
      </c>
      <c r="I6" s="9"/>
      <c r="J6" s="9">
        <f t="shared" ref="J6:J9" si="1">SUM(G6:I6)</f>
        <v>64186</v>
      </c>
      <c r="K6" s="9">
        <f>C6-G6</f>
        <v>0</v>
      </c>
      <c r="L6" s="9">
        <f>D6-H6</f>
        <v>1916</v>
      </c>
      <c r="M6" s="9">
        <f>E7-I6</f>
        <v>0</v>
      </c>
      <c r="N6" s="9">
        <f>SUM(K6:M6)</f>
        <v>1916</v>
      </c>
      <c r="O6" s="11">
        <f>N6</f>
        <v>1916</v>
      </c>
      <c r="P6" s="15"/>
      <c r="Q6" s="12">
        <f>SUM(O6:P6)</f>
        <v>1916</v>
      </c>
      <c r="R6" s="12">
        <f>N6-Q6</f>
        <v>0</v>
      </c>
      <c r="S6" s="7"/>
      <c r="T6" s="4"/>
      <c r="U6" s="4"/>
      <c r="V6" s="37"/>
    </row>
    <row r="7" spans="1:24" ht="26.45" customHeight="1">
      <c r="A7" s="9">
        <v>2</v>
      </c>
      <c r="B7" s="10">
        <v>44774</v>
      </c>
      <c r="C7" s="9">
        <f>C6</f>
        <v>47900</v>
      </c>
      <c r="D7" s="23">
        <f t="shared" ref="D7:D9" si="2">ROUND(C7*38/100,0)</f>
        <v>18202</v>
      </c>
      <c r="E7" s="23"/>
      <c r="F7" s="9">
        <f t="shared" si="0"/>
        <v>66102</v>
      </c>
      <c r="G7" s="9">
        <f>G6</f>
        <v>47900</v>
      </c>
      <c r="H7" s="23">
        <f t="shared" ref="H7:H9" si="3">ROUND(G7*34/100,0)</f>
        <v>16286</v>
      </c>
      <c r="I7" s="23"/>
      <c r="J7" s="9">
        <f t="shared" si="1"/>
        <v>64186</v>
      </c>
      <c r="K7" s="9">
        <f t="shared" ref="K7:K9" si="4">C7-G7</f>
        <v>0</v>
      </c>
      <c r="L7" s="9">
        <f t="shared" ref="L7:L9" si="5">D7-H7</f>
        <v>1916</v>
      </c>
      <c r="M7" s="9">
        <v>0</v>
      </c>
      <c r="N7" s="9">
        <f t="shared" ref="N7:N9" si="6">SUM(K7:M7)</f>
        <v>1916</v>
      </c>
      <c r="O7" s="11">
        <f t="shared" ref="O7:O8" si="7">N7</f>
        <v>1916</v>
      </c>
      <c r="P7" s="15">
        <v>0</v>
      </c>
      <c r="Q7" s="12">
        <f t="shared" ref="Q7:Q9" si="8">SUM(O7:P7)</f>
        <v>1916</v>
      </c>
      <c r="R7" s="12">
        <f t="shared" ref="R7:R9" si="9">N7-Q7</f>
        <v>0</v>
      </c>
      <c r="S7" s="7"/>
      <c r="T7" s="4"/>
      <c r="U7" s="4"/>
      <c r="V7" s="37"/>
    </row>
    <row r="8" spans="1:24" ht="26.45" customHeight="1">
      <c r="A8" s="9">
        <v>3</v>
      </c>
      <c r="B8" s="10">
        <v>44805</v>
      </c>
      <c r="C8" s="9">
        <f>C7</f>
        <v>47900</v>
      </c>
      <c r="D8" s="23">
        <f t="shared" si="2"/>
        <v>18202</v>
      </c>
      <c r="E8" s="23"/>
      <c r="F8" s="9">
        <f t="shared" si="0"/>
        <v>66102</v>
      </c>
      <c r="G8" s="9">
        <f>G7</f>
        <v>47900</v>
      </c>
      <c r="H8" s="23">
        <f t="shared" si="3"/>
        <v>16286</v>
      </c>
      <c r="I8" s="23"/>
      <c r="J8" s="9">
        <f t="shared" si="1"/>
        <v>64186</v>
      </c>
      <c r="K8" s="9">
        <f t="shared" si="4"/>
        <v>0</v>
      </c>
      <c r="L8" s="9">
        <f t="shared" si="5"/>
        <v>1916</v>
      </c>
      <c r="M8" s="9">
        <f>E8-I8</f>
        <v>0</v>
      </c>
      <c r="N8" s="9">
        <f t="shared" si="6"/>
        <v>1916</v>
      </c>
      <c r="O8" s="11">
        <f t="shared" si="7"/>
        <v>1916</v>
      </c>
      <c r="P8" s="15">
        <v>0</v>
      </c>
      <c r="Q8" s="12">
        <f t="shared" si="8"/>
        <v>1916</v>
      </c>
      <c r="R8" s="12">
        <f t="shared" si="9"/>
        <v>0</v>
      </c>
      <c r="S8" s="7"/>
      <c r="T8" s="4"/>
      <c r="U8" s="4"/>
      <c r="V8" s="37"/>
    </row>
    <row r="9" spans="1:24" ht="26.45" customHeight="1">
      <c r="A9" s="13">
        <v>9</v>
      </c>
      <c r="B9" s="10" t="s">
        <v>15</v>
      </c>
      <c r="C9" s="14">
        <f>IF(T3="NO",0,IF(T3="YES",C6/2))</f>
        <v>23950</v>
      </c>
      <c r="D9" s="23">
        <f t="shared" si="2"/>
        <v>9101</v>
      </c>
      <c r="E9" s="14"/>
      <c r="F9" s="14">
        <f t="shared" si="0"/>
        <v>33051</v>
      </c>
      <c r="G9" s="14">
        <f>IF(T3="NO",0,IF(T3="YES",C6/2))</f>
        <v>23950</v>
      </c>
      <c r="H9" s="23">
        <f t="shared" si="3"/>
        <v>8143</v>
      </c>
      <c r="I9" s="14"/>
      <c r="J9" s="14">
        <f t="shared" si="1"/>
        <v>32093</v>
      </c>
      <c r="K9" s="14">
        <f t="shared" si="4"/>
        <v>0</v>
      </c>
      <c r="L9" s="14">
        <f t="shared" si="5"/>
        <v>958</v>
      </c>
      <c r="M9" s="14">
        <f>E9-I9</f>
        <v>0</v>
      </c>
      <c r="N9" s="14">
        <f t="shared" si="6"/>
        <v>958</v>
      </c>
      <c r="O9" s="15">
        <f>N9</f>
        <v>958</v>
      </c>
      <c r="P9" s="15">
        <v>0</v>
      </c>
      <c r="Q9" s="12">
        <f t="shared" si="8"/>
        <v>958</v>
      </c>
      <c r="R9" s="12">
        <f t="shared" si="9"/>
        <v>0</v>
      </c>
      <c r="S9" s="7"/>
      <c r="T9" s="4"/>
      <c r="U9" s="4"/>
    </row>
    <row r="10" spans="1:24" ht="72.75" customHeight="1">
      <c r="A10" s="38" t="s">
        <v>4</v>
      </c>
      <c r="B10" s="38"/>
      <c r="C10" s="20">
        <f>SUM(C6:C9)</f>
        <v>167650</v>
      </c>
      <c r="D10" s="21">
        <f>SUM(D6:D9)</f>
        <v>63707</v>
      </c>
      <c r="E10" s="20"/>
      <c r="F10" s="20">
        <f>SUM(F6:F9)</f>
        <v>231357</v>
      </c>
      <c r="G10" s="20">
        <f>SUM(G6:G9)</f>
        <v>167650</v>
      </c>
      <c r="H10" s="21">
        <f>SUM(H6:H9)</f>
        <v>57001</v>
      </c>
      <c r="I10" s="20"/>
      <c r="J10" s="20">
        <f t="shared" ref="J10:R10" si="10">SUM(J6:J9)</f>
        <v>224651</v>
      </c>
      <c r="K10" s="20">
        <f t="shared" si="10"/>
        <v>0</v>
      </c>
      <c r="L10" s="21">
        <f t="shared" si="10"/>
        <v>6706</v>
      </c>
      <c r="M10" s="20">
        <f t="shared" si="10"/>
        <v>0</v>
      </c>
      <c r="N10" s="20">
        <f t="shared" si="10"/>
        <v>6706</v>
      </c>
      <c r="O10" s="21">
        <f t="shared" si="10"/>
        <v>6706</v>
      </c>
      <c r="P10" s="21">
        <f t="shared" si="10"/>
        <v>0</v>
      </c>
      <c r="Q10" s="21">
        <f t="shared" si="10"/>
        <v>6706</v>
      </c>
      <c r="R10" s="21">
        <f t="shared" si="10"/>
        <v>0</v>
      </c>
      <c r="S10" s="22"/>
      <c r="T10" s="5"/>
      <c r="U10" s="5"/>
    </row>
    <row r="16" spans="1:24">
      <c r="R16" s="39" t="s">
        <v>14</v>
      </c>
      <c r="S16" s="36"/>
    </row>
  </sheetData>
  <sheetProtection password="FC12" sheet="1" objects="1" scenarios="1"/>
  <mergeCells count="17">
    <mergeCell ref="A1:S1"/>
    <mergeCell ref="A4:A5"/>
    <mergeCell ref="B4:B5"/>
    <mergeCell ref="C4:F4"/>
    <mergeCell ref="G4:J4"/>
    <mergeCell ref="K4:N4"/>
    <mergeCell ref="Q4:Q5"/>
    <mergeCell ref="A3:H3"/>
    <mergeCell ref="R4:R5"/>
    <mergeCell ref="S4:S5"/>
    <mergeCell ref="W2:X2"/>
    <mergeCell ref="V4:V8"/>
    <mergeCell ref="A10:B10"/>
    <mergeCell ref="R16:S16"/>
    <mergeCell ref="O4:P4"/>
    <mergeCell ref="I3:S3"/>
    <mergeCell ref="A2:S2"/>
  </mergeCells>
  <pageMargins left="0.42" right="0.41" top="0.33" bottom="0.42" header="0.3" footer="0.41"/>
  <pageSetup paperSize="9" scale="94" orientation="landscape" r:id="rId1"/>
  <headerFooter>
    <oddFooter>&amp;C
&amp;"Arial Black,Regular"WWW.RAJTEACHERS.NET</oddFooter>
  </headerFooter>
  <colBreaks count="1" manualBreakCount="1">
    <brk id="19" max="1048575" man="1"/>
  </col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MASTER SHEET</vt:lpstr>
      <vt:lpstr>AREAR SHEET</vt:lpstr>
      <vt:lpstr>'AREAR SHEET'!Print_Area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rajsevak.com</dc:title>
  <dc:subject>arrear sheet</dc:subject>
  <dc:creator>Allen computer</dc:creator>
  <cp:lastModifiedBy>ALLEN COMPUTER</cp:lastModifiedBy>
  <cp:lastPrinted>2022-10-01T15:21:56Z</cp:lastPrinted>
  <dcterms:created xsi:type="dcterms:W3CDTF">1996-10-14T23:33:28Z</dcterms:created>
  <dcterms:modified xsi:type="dcterms:W3CDTF">2022-10-01T15:22:00Z</dcterms:modified>
</cp:coreProperties>
</file>