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32" windowHeight="7968" tabRatio="780" activeTab="1"/>
  </bookViews>
  <sheets>
    <sheet name="instruction" sheetId="782" r:id="rId1"/>
    <sheet name="REGULAR EMPLOYEE" sheetId="781" r:id="rId2"/>
    <sheet name="FIX EMPLOYEE" sheetId="783" r:id="rId3"/>
  </sheets>
  <definedNames>
    <definedName name="_xlnm.Print_Area" localSheetId="2">'FIX EMPLOYEE'!$A$1:$S$18</definedName>
    <definedName name="_xlnm.Print_Area" localSheetId="1">'REGULAR EMPLOYEE'!$A$1:$S$16</definedName>
  </definedNames>
  <calcPr calcId="124519"/>
</workbook>
</file>

<file path=xl/calcChain.xml><?xml version="1.0" encoding="utf-8"?>
<calcChain xmlns="http://schemas.openxmlformats.org/spreadsheetml/2006/main">
  <c r="O7" i="783"/>
  <c r="O8"/>
  <c r="O9"/>
  <c r="O10"/>
  <c r="O11"/>
  <c r="O12"/>
  <c r="O13"/>
  <c r="O14"/>
  <c r="O15"/>
  <c r="O6"/>
  <c r="K15"/>
  <c r="M15"/>
  <c r="J15"/>
  <c r="E15"/>
  <c r="D15"/>
  <c r="F15"/>
  <c r="K14"/>
  <c r="M14"/>
  <c r="F14"/>
  <c r="E14"/>
  <c r="D14"/>
  <c r="L14"/>
  <c r="K13"/>
  <c r="M13"/>
  <c r="J13"/>
  <c r="E13"/>
  <c r="D13"/>
  <c r="F13"/>
  <c r="K12"/>
  <c r="M12"/>
  <c r="J12"/>
  <c r="F12"/>
  <c r="E12"/>
  <c r="D12"/>
  <c r="K11"/>
  <c r="M11"/>
  <c r="E11"/>
  <c r="D11"/>
  <c r="F11"/>
  <c r="M10"/>
  <c r="K10"/>
  <c r="J10"/>
  <c r="F10"/>
  <c r="E10"/>
  <c r="D10"/>
  <c r="K9"/>
  <c r="M9"/>
  <c r="E9"/>
  <c r="D9"/>
  <c r="F9"/>
  <c r="K8"/>
  <c r="N8"/>
  <c r="M8"/>
  <c r="J8"/>
  <c r="F8"/>
  <c r="E8"/>
  <c r="D8"/>
  <c r="L8"/>
  <c r="K7"/>
  <c r="M7"/>
  <c r="E7"/>
  <c r="D7"/>
  <c r="F7"/>
  <c r="K6"/>
  <c r="M6"/>
  <c r="E6"/>
  <c r="D6"/>
  <c r="F6"/>
  <c r="H8" i="781"/>
  <c r="H15"/>
  <c r="H7"/>
  <c r="J7"/>
  <c r="H6"/>
  <c r="J6"/>
  <c r="D8"/>
  <c r="F8"/>
  <c r="D6"/>
  <c r="L6"/>
  <c r="D9"/>
  <c r="I7"/>
  <c r="I6"/>
  <c r="D15"/>
  <c r="F15"/>
  <c r="D7"/>
  <c r="E6"/>
  <c r="K6"/>
  <c r="J8"/>
  <c r="E8"/>
  <c r="K7"/>
  <c r="I8"/>
  <c r="E9"/>
  <c r="F9"/>
  <c r="K8"/>
  <c r="E7"/>
  <c r="K9"/>
  <c r="K10"/>
  <c r="F7"/>
  <c r="D11"/>
  <c r="E11"/>
  <c r="F11"/>
  <c r="K15"/>
  <c r="E10"/>
  <c r="M8"/>
  <c r="E15"/>
  <c r="D10"/>
  <c r="F10"/>
  <c r="M7"/>
  <c r="I11"/>
  <c r="M11"/>
  <c r="H11"/>
  <c r="K11"/>
  <c r="L8"/>
  <c r="O8"/>
  <c r="H10"/>
  <c r="L10"/>
  <c r="I10"/>
  <c r="M10"/>
  <c r="I9"/>
  <c r="M9"/>
  <c r="I15"/>
  <c r="H9"/>
  <c r="L9"/>
  <c r="N9"/>
  <c r="N8"/>
  <c r="P8"/>
  <c r="E12"/>
  <c r="D12"/>
  <c r="L11"/>
  <c r="N11"/>
  <c r="H12"/>
  <c r="K12"/>
  <c r="O12"/>
  <c r="I12"/>
  <c r="O11"/>
  <c r="J15"/>
  <c r="J11"/>
  <c r="F12"/>
  <c r="M12"/>
  <c r="L12"/>
  <c r="E13"/>
  <c r="F13"/>
  <c r="D13"/>
  <c r="J12"/>
  <c r="K13"/>
  <c r="H13"/>
  <c r="L13"/>
  <c r="I13"/>
  <c r="E14"/>
  <c r="D14"/>
  <c r="F14"/>
  <c r="I14"/>
  <c r="M14"/>
  <c r="K14"/>
  <c r="J14"/>
  <c r="H14"/>
  <c r="L14"/>
  <c r="J13"/>
  <c r="Q8"/>
  <c r="J9"/>
  <c r="M15"/>
  <c r="N14"/>
  <c r="N10"/>
  <c r="O14"/>
  <c r="J10"/>
  <c r="L15"/>
  <c r="N15"/>
  <c r="P11"/>
  <c r="Q11"/>
  <c r="R11"/>
  <c r="P9"/>
  <c r="P14"/>
  <c r="P10"/>
  <c r="Q14"/>
  <c r="R14"/>
  <c r="M13"/>
  <c r="N13"/>
  <c r="N12"/>
  <c r="R8"/>
  <c r="O9"/>
  <c r="Q9"/>
  <c r="R9"/>
  <c r="L7"/>
  <c r="O10"/>
  <c r="Q10"/>
  <c r="R10"/>
  <c r="O13"/>
  <c r="O15"/>
  <c r="P15"/>
  <c r="Q15"/>
  <c r="R15"/>
  <c r="P12"/>
  <c r="Q12"/>
  <c r="R12"/>
  <c r="P13"/>
  <c r="Q13"/>
  <c r="R13"/>
  <c r="O7"/>
  <c r="N7"/>
  <c r="P7"/>
  <c r="Q7"/>
  <c r="R7"/>
  <c r="J9" i="783"/>
  <c r="J11"/>
  <c r="J7"/>
  <c r="J14"/>
  <c r="L10"/>
  <c r="L12"/>
  <c r="N12"/>
  <c r="J6"/>
  <c r="P8"/>
  <c r="N10"/>
  <c r="N14"/>
  <c r="L6"/>
  <c r="N6"/>
  <c r="L7"/>
  <c r="L9"/>
  <c r="N9"/>
  <c r="L11"/>
  <c r="L13"/>
  <c r="N13"/>
  <c r="L15"/>
  <c r="N15"/>
  <c r="M6" i="781"/>
  <c r="O6"/>
  <c r="N6"/>
  <c r="F6"/>
  <c r="Q8" i="783"/>
  <c r="R8"/>
  <c r="N7"/>
  <c r="P7"/>
  <c r="Q7"/>
  <c r="R7"/>
  <c r="P9"/>
  <c r="Q9"/>
  <c r="R9"/>
  <c r="P6"/>
  <c r="P13"/>
  <c r="P15"/>
  <c r="Q15"/>
  <c r="R15"/>
  <c r="P12"/>
  <c r="Q12"/>
  <c r="R12"/>
  <c r="P14"/>
  <c r="Q14"/>
  <c r="R14"/>
  <c r="N11"/>
  <c r="P10"/>
  <c r="Q10"/>
  <c r="R10"/>
  <c r="P6" i="781"/>
  <c r="Q6"/>
  <c r="R6"/>
  <c r="Q6" i="783"/>
  <c r="R6"/>
  <c r="Q13"/>
  <c r="R13"/>
  <c r="P11"/>
  <c r="Q11"/>
  <c r="R11"/>
</calcChain>
</file>

<file path=xl/sharedStrings.xml><?xml version="1.0" encoding="utf-8"?>
<sst xmlns="http://schemas.openxmlformats.org/spreadsheetml/2006/main" count="60" uniqueCount="25">
  <si>
    <t>Due</t>
  </si>
  <si>
    <t>BASIC</t>
  </si>
  <si>
    <t>DA</t>
  </si>
  <si>
    <t>HRA</t>
  </si>
  <si>
    <t>TOTAL</t>
  </si>
  <si>
    <t>DRAWN</t>
  </si>
  <si>
    <t>DIFFERENCE</t>
  </si>
  <si>
    <t>Month</t>
  </si>
  <si>
    <t>S.No.</t>
  </si>
  <si>
    <t>NPS</t>
  </si>
  <si>
    <t>TOTAL DEDUCTION</t>
  </si>
  <si>
    <t>NET AMMOUNT</t>
  </si>
  <si>
    <t>TV NUMBER           &amp; DATE</t>
  </si>
  <si>
    <t>ITAX</t>
  </si>
  <si>
    <t>GOVT SENIOR SECONDARY SCHOOL DILOD HATHI, BARAN</t>
  </si>
  <si>
    <t>PARMANAND MEGHWAL, SR TEACHER</t>
  </si>
  <si>
    <t>CREATED BY:-</t>
  </si>
  <si>
    <t>PARMANAND MEGHWAL</t>
  </si>
  <si>
    <t>SENIOR TEACHER (SCIENCE)</t>
  </si>
  <si>
    <t>Add-Kawai salpura Tehsil Atru District baran Rajasthan 325219</t>
  </si>
  <si>
    <t>9784379510</t>
  </si>
  <si>
    <t>www.rajkarmchari.com</t>
  </si>
  <si>
    <t>GSSS DILOD HATHI, ATRU DISTIC BARAN RAJ. 325219</t>
  </si>
  <si>
    <t>uksV%&amp; ,fj;j lhV dks vuykWd djus ds fy;s 123456 ikloMZ yxk;saA</t>
  </si>
  <si>
    <t xml:space="preserve"> PAY FIXATION ARREAR </t>
  </si>
</sst>
</file>

<file path=xl/styles.xml><?xml version="1.0" encoding="utf-8"?>
<styleSheet xmlns="http://schemas.openxmlformats.org/spreadsheetml/2006/main">
  <fonts count="20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u/>
      <sz val="11"/>
      <color indexed="12"/>
      <name val="Arial"/>
      <family val="2"/>
    </font>
    <font>
      <b/>
      <sz val="6"/>
      <name val="Arial"/>
      <family val="2"/>
    </font>
    <font>
      <sz val="9"/>
      <name val="Arial"/>
      <family val="2"/>
    </font>
    <font>
      <sz val="18"/>
      <name val="Goudy Old Style"/>
      <family val="1"/>
    </font>
    <font>
      <b/>
      <sz val="20"/>
      <name val="Goudy Old Style"/>
      <family val="1"/>
    </font>
    <font>
      <b/>
      <sz val="9"/>
      <name val="Arial"/>
      <family val="2"/>
    </font>
    <font>
      <sz val="36"/>
      <name val="DevLys 010"/>
    </font>
    <font>
      <sz val="28"/>
      <name val="Times"/>
      <family val="1"/>
    </font>
    <font>
      <b/>
      <sz val="16"/>
      <name val="Times"/>
      <family val="1"/>
    </font>
    <font>
      <sz val="18"/>
      <name val="Arial"/>
      <family val="2"/>
    </font>
    <font>
      <u/>
      <sz val="26"/>
      <color indexed="12"/>
      <name val="Arial"/>
      <family val="2"/>
    </font>
    <font>
      <b/>
      <sz val="18"/>
      <name val="DevLys 010"/>
    </font>
    <font>
      <b/>
      <sz val="2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49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0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1" fontId="6" fillId="2" borderId="0" xfId="0" applyNumberFormat="1" applyFont="1" applyFill="1" applyBorder="1" applyAlignment="1">
      <alignment vertical="center"/>
    </xf>
    <xf numFmtId="1" fontId="9" fillId="2" borderId="0" xfId="0" applyNumberFormat="1" applyFont="1" applyFill="1" applyBorder="1" applyAlignment="1">
      <alignment horizontal="center" vertical="center" textRotation="90"/>
    </xf>
    <xf numFmtId="1" fontId="6" fillId="2" borderId="1" xfId="0" applyNumberFormat="1" applyFont="1" applyFill="1" applyBorder="1" applyAlignment="1" applyProtection="1">
      <alignment horizontal="left" vertical="center"/>
      <protection hidden="1"/>
    </xf>
    <xf numFmtId="0" fontId="6" fillId="2" borderId="1" xfId="0" applyFont="1" applyFill="1" applyBorder="1" applyAlignment="1" applyProtection="1">
      <alignment horizontal="left" vertical="center"/>
      <protection hidden="1"/>
    </xf>
    <xf numFmtId="0" fontId="9" fillId="2" borderId="1" xfId="0" applyFont="1" applyFill="1" applyBorder="1" applyAlignment="1" applyProtection="1">
      <alignment horizontal="left" vertical="center" textRotation="90"/>
      <protection hidden="1"/>
    </xf>
    <xf numFmtId="1" fontId="9" fillId="2" borderId="1" xfId="0" applyNumberFormat="1" applyFont="1" applyFill="1" applyBorder="1" applyAlignment="1" applyProtection="1">
      <alignment horizontal="left" vertical="center" textRotation="90"/>
      <protection hidden="1"/>
    </xf>
    <xf numFmtId="1" fontId="6" fillId="2" borderId="1" xfId="0" applyNumberFormat="1" applyFont="1" applyFill="1" applyBorder="1" applyAlignment="1" applyProtection="1">
      <alignment horizontal="left" vertical="center"/>
      <protection locked="0" hidden="1"/>
    </xf>
    <xf numFmtId="0" fontId="6" fillId="2" borderId="1" xfId="0" applyFont="1" applyFill="1" applyBorder="1" applyAlignment="1" applyProtection="1">
      <alignment horizontal="left" vertical="center"/>
      <protection locked="0" hidden="1"/>
    </xf>
    <xf numFmtId="1" fontId="9" fillId="2" borderId="1" xfId="0" applyNumberFormat="1" applyFont="1" applyFill="1" applyBorder="1" applyAlignment="1" applyProtection="1">
      <alignment horizontal="left" vertical="center" textRotation="90"/>
      <protection locked="0"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6" fillId="2" borderId="1" xfId="0" applyFont="1" applyFill="1" applyBorder="1" applyAlignment="1" applyProtection="1">
      <alignment horizontal="center" vertical="center"/>
      <protection locked="0" hidden="1"/>
    </xf>
    <xf numFmtId="17" fontId="6" fillId="2" borderId="1" xfId="0" applyNumberFormat="1" applyFont="1" applyFill="1" applyBorder="1" applyAlignment="1" applyProtection="1">
      <alignment horizontal="left" vertical="center"/>
      <protection locked="0" hidden="1"/>
    </xf>
    <xf numFmtId="0" fontId="6" fillId="3" borderId="1" xfId="0" applyFont="1" applyFill="1" applyBorder="1" applyAlignment="1" applyProtection="1">
      <alignment horizontal="left" vertical="center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15" fillId="4" borderId="0" xfId="0" applyFont="1" applyFill="1" applyAlignment="1">
      <alignment horizontal="left"/>
    </xf>
    <xf numFmtId="0" fontId="13" fillId="0" borderId="0" xfId="0" applyFont="1" applyAlignment="1">
      <alignment horizontal="center"/>
    </xf>
    <xf numFmtId="0" fontId="14" fillId="3" borderId="0" xfId="1" applyFont="1" applyFill="1" applyAlignment="1" applyProtection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17" fillId="5" borderId="0" xfId="0" applyFont="1" applyFill="1" applyAlignment="1">
      <alignment horizontal="center" vertical="center" wrapText="1"/>
    </xf>
    <xf numFmtId="0" fontId="17" fillId="6" borderId="0" xfId="0" applyFont="1" applyFill="1" applyAlignment="1">
      <alignment horizontal="left" wrapText="1"/>
    </xf>
    <xf numFmtId="0" fontId="18" fillId="7" borderId="0" xfId="0" quotePrefix="1" applyFont="1" applyFill="1" applyAlignment="1">
      <alignment horizontal="center"/>
    </xf>
    <xf numFmtId="0" fontId="18" fillId="7" borderId="0" xfId="0" applyFont="1" applyFill="1" applyAlignment="1">
      <alignment horizontal="center"/>
    </xf>
    <xf numFmtId="0" fontId="19" fillId="3" borderId="0" xfId="0" applyFont="1" applyFill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4" xfId="0" applyFont="1" applyFill="1" applyBorder="1" applyAlignment="1" applyProtection="1">
      <alignment horizontal="center" vertical="center"/>
      <protection hidden="1"/>
    </xf>
    <xf numFmtId="0" fontId="2" fillId="2" borderId="5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 wrapText="1"/>
      <protection hidden="1"/>
    </xf>
    <xf numFmtId="0" fontId="5" fillId="2" borderId="2" xfId="0" applyFont="1" applyFill="1" applyBorder="1" applyAlignment="1" applyProtection="1">
      <alignment horizontal="center" vertical="center" wrapText="1"/>
      <protection hidden="1"/>
    </xf>
    <xf numFmtId="0" fontId="5" fillId="2" borderId="3" xfId="0" applyFont="1" applyFill="1" applyBorder="1" applyAlignment="1" applyProtection="1">
      <alignment horizontal="center" vertical="center" wrapText="1"/>
      <protection hidden="1"/>
    </xf>
    <xf numFmtId="0" fontId="3" fillId="2" borderId="2" xfId="0" applyFont="1" applyFill="1" applyBorder="1" applyAlignment="1" applyProtection="1">
      <alignment horizontal="center" vertical="center" wrapText="1"/>
      <protection hidden="1"/>
    </xf>
    <xf numFmtId="0" fontId="3" fillId="2" borderId="3" xfId="0" applyFont="1" applyFill="1" applyBorder="1" applyAlignment="1" applyProtection="1">
      <alignment horizontal="center" vertical="center" wrapText="1"/>
      <protection hidden="1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11" fillId="2" borderId="4" xfId="0" applyFont="1" applyFill="1" applyBorder="1" applyAlignment="1" applyProtection="1">
      <alignment horizontal="center" vertical="center"/>
      <protection locked="0"/>
    </xf>
    <xf numFmtId="0" fontId="11" fillId="2" borderId="5" xfId="0" applyFont="1" applyFill="1" applyBorder="1" applyAlignment="1" applyProtection="1">
      <alignment horizontal="center" vertical="center"/>
      <protection locked="0"/>
    </xf>
    <xf numFmtId="0" fontId="11" fillId="2" borderId="6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center" vertical="center" textRotation="90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289560</xdr:colOff>
      <xdr:row>16</xdr:row>
      <xdr:rowOff>0</xdr:rowOff>
    </xdr:from>
    <xdr:ext cx="178361" cy="250576"/>
    <xdr:sp macro="" textlink="">
      <xdr:nvSpPr>
        <xdr:cNvPr id="2" name="TextBox 1"/>
        <xdr:cNvSpPr txBox="1"/>
      </xdr:nvSpPr>
      <xdr:spPr>
        <a:xfrm>
          <a:off x="1699260" y="51587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289560</xdr:colOff>
      <xdr:row>16</xdr:row>
      <xdr:rowOff>0</xdr:rowOff>
    </xdr:from>
    <xdr:ext cx="178361" cy="250576"/>
    <xdr:sp macro="" textlink="">
      <xdr:nvSpPr>
        <xdr:cNvPr id="2" name="TextBox 1"/>
        <xdr:cNvSpPr txBox="1"/>
      </xdr:nvSpPr>
      <xdr:spPr>
        <a:xfrm>
          <a:off x="1656080" y="6527800"/>
          <a:ext cx="178361" cy="2505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rajkarmchari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selection activeCell="A8" sqref="A8:K8"/>
    </sheetView>
  </sheetViews>
  <sheetFormatPr defaultRowHeight="13.2"/>
  <sheetData>
    <row r="1" spans="1:11" ht="22.8">
      <c r="A1" s="23" t="s">
        <v>16</v>
      </c>
      <c r="B1" s="23"/>
      <c r="C1" s="23"/>
    </row>
    <row r="2" spans="1:11" ht="33.6">
      <c r="A2" s="24" t="s">
        <v>21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46.2">
      <c r="A3" s="31" t="s">
        <v>17</v>
      </c>
      <c r="B3" s="31"/>
      <c r="C3" s="31"/>
      <c r="D3" s="31"/>
      <c r="E3" s="31"/>
      <c r="F3" s="31"/>
      <c r="G3" s="31"/>
      <c r="H3" s="31"/>
      <c r="I3" s="31"/>
      <c r="J3" s="31"/>
      <c r="K3" s="31"/>
    </row>
    <row r="4" spans="1:11" ht="31.2">
      <c r="A4" s="26" t="s">
        <v>18</v>
      </c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1:11" ht="31.2">
      <c r="A5" s="27" t="s">
        <v>22</v>
      </c>
      <c r="B5" s="27"/>
      <c r="C5" s="27"/>
      <c r="D5" s="27"/>
      <c r="E5" s="27"/>
      <c r="F5" s="27"/>
      <c r="G5" s="27"/>
      <c r="H5" s="27"/>
      <c r="I5" s="27"/>
      <c r="J5" s="27"/>
      <c r="K5" s="27"/>
    </row>
    <row r="6" spans="1:11" ht="31.2">
      <c r="A6" s="28" t="s">
        <v>19</v>
      </c>
      <c r="B6" s="28"/>
      <c r="C6" s="28"/>
      <c r="D6" s="28"/>
      <c r="E6" s="28"/>
      <c r="F6" s="28"/>
      <c r="G6" s="28"/>
      <c r="H6" s="29" t="s">
        <v>20</v>
      </c>
      <c r="I6" s="30"/>
      <c r="J6" s="30"/>
      <c r="K6" s="30"/>
    </row>
    <row r="8" spans="1:11" ht="24.45" customHeight="1">
      <c r="A8" s="22" t="s">
        <v>23</v>
      </c>
      <c r="B8" s="22"/>
      <c r="C8" s="22"/>
      <c r="D8" s="22"/>
      <c r="E8" s="22"/>
      <c r="F8" s="22"/>
      <c r="G8" s="22"/>
      <c r="H8" s="22"/>
      <c r="I8" s="22"/>
      <c r="J8" s="22"/>
      <c r="K8" s="22"/>
    </row>
  </sheetData>
  <mergeCells count="8">
    <mergeCell ref="A8:K8"/>
    <mergeCell ref="A1:C1"/>
    <mergeCell ref="A2:K2"/>
    <mergeCell ref="A4:K4"/>
    <mergeCell ref="A5:K5"/>
    <mergeCell ref="A6:G6"/>
    <mergeCell ref="H6:K6"/>
    <mergeCell ref="A3:K3"/>
  </mergeCells>
  <hyperlinks>
    <hyperlink ref="A2" r:id="rId1"/>
  </hyperlinks>
  <pageMargins left="0.6" right="0.38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U16"/>
  <sheetViews>
    <sheetView tabSelected="1" workbookViewId="0">
      <selection activeCell="D8" sqref="D8"/>
    </sheetView>
  </sheetViews>
  <sheetFormatPr defaultColWidth="9.109375" defaultRowHeight="13.2"/>
  <cols>
    <col min="1" max="1" width="4.109375" style="1" bestFit="1" customWidth="1"/>
    <col min="2" max="2" width="8.21875" style="2" bestFit="1" customWidth="1"/>
    <col min="3" max="14" width="7.21875" style="1" customWidth="1"/>
    <col min="15" max="16" width="7.33203125" style="1" customWidth="1"/>
    <col min="17" max="18" width="9" style="1" customWidth="1"/>
    <col min="19" max="19" width="13.6640625" style="1" customWidth="1"/>
    <col min="20" max="21" width="10.109375" style="1" customWidth="1"/>
    <col min="22" max="16384" width="9.109375" style="1"/>
  </cols>
  <sheetData>
    <row r="1" spans="1:21" ht="43.8" customHeight="1">
      <c r="A1" s="42" t="s">
        <v>14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4"/>
      <c r="T1" s="3"/>
      <c r="U1" s="3"/>
    </row>
    <row r="2" spans="1:21" ht="24.6">
      <c r="A2" s="45" t="s">
        <v>24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"/>
      <c r="U2" s="4"/>
    </row>
    <row r="3" spans="1:21" ht="25.8">
      <c r="A3" s="46" t="s">
        <v>15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5"/>
      <c r="U3" s="5"/>
    </row>
    <row r="4" spans="1:21" ht="19.5" customHeight="1">
      <c r="A4" s="47" t="s">
        <v>8</v>
      </c>
      <c r="B4" s="48" t="s">
        <v>7</v>
      </c>
      <c r="C4" s="32" t="s">
        <v>0</v>
      </c>
      <c r="D4" s="32"/>
      <c r="E4" s="32"/>
      <c r="F4" s="32"/>
      <c r="G4" s="32" t="s">
        <v>5</v>
      </c>
      <c r="H4" s="32"/>
      <c r="I4" s="32"/>
      <c r="J4" s="32"/>
      <c r="K4" s="33" t="s">
        <v>6</v>
      </c>
      <c r="L4" s="34"/>
      <c r="M4" s="34"/>
      <c r="N4" s="35"/>
      <c r="O4" s="36" t="s">
        <v>9</v>
      </c>
      <c r="P4" s="37" t="s">
        <v>13</v>
      </c>
      <c r="Q4" s="37" t="s">
        <v>10</v>
      </c>
      <c r="R4" s="37" t="s">
        <v>11</v>
      </c>
      <c r="S4" s="39" t="s">
        <v>12</v>
      </c>
      <c r="T4" s="6"/>
      <c r="U4" s="6"/>
    </row>
    <row r="5" spans="1:21" ht="38.25" customHeight="1">
      <c r="A5" s="47"/>
      <c r="B5" s="48"/>
      <c r="C5" s="16" t="s">
        <v>1</v>
      </c>
      <c r="D5" s="16" t="s">
        <v>2</v>
      </c>
      <c r="E5" s="16" t="s">
        <v>3</v>
      </c>
      <c r="F5" s="16" t="s">
        <v>4</v>
      </c>
      <c r="G5" s="16" t="s">
        <v>1</v>
      </c>
      <c r="H5" s="16" t="s">
        <v>2</v>
      </c>
      <c r="I5" s="16" t="s">
        <v>3</v>
      </c>
      <c r="J5" s="16" t="s">
        <v>4</v>
      </c>
      <c r="K5" s="16" t="s">
        <v>1</v>
      </c>
      <c r="L5" s="16" t="s">
        <v>2</v>
      </c>
      <c r="M5" s="16" t="s">
        <v>3</v>
      </c>
      <c r="N5" s="16" t="s">
        <v>4</v>
      </c>
      <c r="O5" s="36"/>
      <c r="P5" s="38"/>
      <c r="Q5" s="38"/>
      <c r="R5" s="38"/>
      <c r="S5" s="40"/>
      <c r="T5" s="6"/>
      <c r="U5" s="6"/>
    </row>
    <row r="6" spans="1:21" ht="29.4" customHeight="1">
      <c r="A6" s="17">
        <v>1</v>
      </c>
      <c r="B6" s="18">
        <v>43390</v>
      </c>
      <c r="C6" s="19">
        <v>44300</v>
      </c>
      <c r="D6" s="9">
        <f>ROUND(C6*9/100,0)</f>
        <v>3987</v>
      </c>
      <c r="E6" s="10">
        <f>ROUND((C6*8/100),0)</f>
        <v>3544</v>
      </c>
      <c r="F6" s="10">
        <f t="shared" ref="F6:F15" si="0">SUM(C6:E6)</f>
        <v>51831</v>
      </c>
      <c r="G6" s="19">
        <v>38000</v>
      </c>
      <c r="H6" s="9">
        <f>ROUND(G6*9/100,0)</f>
        <v>3420</v>
      </c>
      <c r="I6" s="10">
        <f>ROUND((G6*8/100),0)</f>
        <v>3040</v>
      </c>
      <c r="J6" s="10">
        <f t="shared" ref="J6:J15" si="1">SUM(G6:I6)</f>
        <v>44460</v>
      </c>
      <c r="K6" s="10">
        <f t="shared" ref="K6:M10" si="2">C6-G6</f>
        <v>6300</v>
      </c>
      <c r="L6" s="9">
        <f t="shared" si="2"/>
        <v>567</v>
      </c>
      <c r="M6" s="10">
        <f t="shared" si="2"/>
        <v>504</v>
      </c>
      <c r="N6" s="10">
        <f t="shared" ref="N6:N15" si="3">SUM(K6:M6)</f>
        <v>7371</v>
      </c>
      <c r="O6" s="10">
        <f t="shared" ref="O6:O15" si="4">ROUND((K6+L6)*10/100,0)</f>
        <v>687</v>
      </c>
      <c r="P6" s="14">
        <f>ROUND(N6*10/100,0)</f>
        <v>737</v>
      </c>
      <c r="Q6" s="9">
        <f t="shared" ref="Q6:Q15" si="5">SUM(O6:P6)</f>
        <v>1424</v>
      </c>
      <c r="R6" s="9">
        <f t="shared" ref="R6:R15" si="6">N6-Q6</f>
        <v>5947</v>
      </c>
      <c r="S6" s="13"/>
      <c r="T6" s="7"/>
      <c r="U6" s="7"/>
    </row>
    <row r="7" spans="1:21" ht="29.4" customHeight="1">
      <c r="A7" s="17">
        <v>2</v>
      </c>
      <c r="B7" s="18">
        <v>43421</v>
      </c>
      <c r="C7" s="20">
        <v>44300</v>
      </c>
      <c r="D7" s="9">
        <f>ROUND(C7*9/100,0)</f>
        <v>3987</v>
      </c>
      <c r="E7" s="10">
        <f t="shared" ref="E7:E15" si="7">ROUND((C7*8/100),0)</f>
        <v>3544</v>
      </c>
      <c r="F7" s="10">
        <f t="shared" si="0"/>
        <v>51831</v>
      </c>
      <c r="G7" s="20">
        <v>38000</v>
      </c>
      <c r="H7" s="9">
        <f>ROUND(G7*9/100,0)</f>
        <v>3420</v>
      </c>
      <c r="I7" s="10">
        <f t="shared" ref="I7:I15" si="8">ROUND((G7*8/100),0)</f>
        <v>3040</v>
      </c>
      <c r="J7" s="10">
        <f t="shared" si="1"/>
        <v>44460</v>
      </c>
      <c r="K7" s="10">
        <f t="shared" si="2"/>
        <v>6300</v>
      </c>
      <c r="L7" s="9">
        <f t="shared" si="2"/>
        <v>567</v>
      </c>
      <c r="M7" s="10">
        <f t="shared" si="2"/>
        <v>504</v>
      </c>
      <c r="N7" s="10">
        <f t="shared" si="3"/>
        <v>7371</v>
      </c>
      <c r="O7" s="10">
        <f t="shared" si="4"/>
        <v>687</v>
      </c>
      <c r="P7" s="14">
        <f t="shared" ref="P7:P15" si="9">ROUND(N7*10/100,0)</f>
        <v>737</v>
      </c>
      <c r="Q7" s="9">
        <f t="shared" si="5"/>
        <v>1424</v>
      </c>
      <c r="R7" s="9">
        <f t="shared" si="6"/>
        <v>5947</v>
      </c>
      <c r="S7" s="13"/>
      <c r="T7" s="7"/>
      <c r="U7" s="7"/>
    </row>
    <row r="8" spans="1:21" ht="29.4" customHeight="1">
      <c r="A8" s="17">
        <v>3</v>
      </c>
      <c r="B8" s="18">
        <v>43451</v>
      </c>
      <c r="C8" s="20">
        <v>44300</v>
      </c>
      <c r="D8" s="9">
        <f>ROUND(C8*9/100,0)</f>
        <v>3987</v>
      </c>
      <c r="E8" s="10">
        <f t="shared" si="7"/>
        <v>3544</v>
      </c>
      <c r="F8" s="10">
        <f t="shared" si="0"/>
        <v>51831</v>
      </c>
      <c r="G8" s="20">
        <v>38000</v>
      </c>
      <c r="H8" s="9">
        <f>ROUND(G8*9/100,0)</f>
        <v>3420</v>
      </c>
      <c r="I8" s="10">
        <f t="shared" si="8"/>
        <v>3040</v>
      </c>
      <c r="J8" s="10">
        <f t="shared" si="1"/>
        <v>44460</v>
      </c>
      <c r="K8" s="10">
        <f t="shared" si="2"/>
        <v>6300</v>
      </c>
      <c r="L8" s="9">
        <f t="shared" si="2"/>
        <v>567</v>
      </c>
      <c r="M8" s="10">
        <f t="shared" si="2"/>
        <v>504</v>
      </c>
      <c r="N8" s="10">
        <f t="shared" si="3"/>
        <v>7371</v>
      </c>
      <c r="O8" s="10">
        <f t="shared" si="4"/>
        <v>687</v>
      </c>
      <c r="P8" s="14">
        <f t="shared" si="9"/>
        <v>737</v>
      </c>
      <c r="Q8" s="9">
        <f t="shared" si="5"/>
        <v>1424</v>
      </c>
      <c r="R8" s="9">
        <f t="shared" si="6"/>
        <v>5947</v>
      </c>
      <c r="S8" s="13"/>
      <c r="T8" s="7"/>
      <c r="U8" s="7"/>
    </row>
    <row r="9" spans="1:21" ht="29.4" customHeight="1">
      <c r="A9" s="17">
        <v>4</v>
      </c>
      <c r="B9" s="18">
        <v>43482</v>
      </c>
      <c r="C9" s="20">
        <v>44300</v>
      </c>
      <c r="D9" s="9">
        <f>ROUND(C9*12/100,0)</f>
        <v>5316</v>
      </c>
      <c r="E9" s="10">
        <f t="shared" si="7"/>
        <v>3544</v>
      </c>
      <c r="F9" s="10">
        <f t="shared" si="0"/>
        <v>53160</v>
      </c>
      <c r="G9" s="20">
        <v>38000</v>
      </c>
      <c r="H9" s="9">
        <f>ROUND(G9*12/100,0)</f>
        <v>4560</v>
      </c>
      <c r="I9" s="10">
        <f t="shared" si="8"/>
        <v>3040</v>
      </c>
      <c r="J9" s="10">
        <f t="shared" si="1"/>
        <v>45600</v>
      </c>
      <c r="K9" s="10">
        <f t="shared" si="2"/>
        <v>6300</v>
      </c>
      <c r="L9" s="9">
        <f t="shared" si="2"/>
        <v>756</v>
      </c>
      <c r="M9" s="10">
        <f t="shared" si="2"/>
        <v>504</v>
      </c>
      <c r="N9" s="10">
        <f t="shared" si="3"/>
        <v>7560</v>
      </c>
      <c r="O9" s="10">
        <f t="shared" si="4"/>
        <v>706</v>
      </c>
      <c r="P9" s="14">
        <f t="shared" si="9"/>
        <v>756</v>
      </c>
      <c r="Q9" s="9">
        <f t="shared" si="5"/>
        <v>1462</v>
      </c>
      <c r="R9" s="9">
        <f t="shared" si="6"/>
        <v>6098</v>
      </c>
      <c r="S9" s="13"/>
      <c r="T9" s="7"/>
      <c r="U9" s="7"/>
    </row>
    <row r="10" spans="1:21" ht="29.4" customHeight="1">
      <c r="A10" s="17">
        <v>5</v>
      </c>
      <c r="B10" s="18">
        <v>43513</v>
      </c>
      <c r="C10" s="20">
        <v>44300</v>
      </c>
      <c r="D10" s="9">
        <f t="shared" ref="D10:D15" si="10">ROUND(C10*12/100,0)</f>
        <v>5316</v>
      </c>
      <c r="E10" s="10">
        <f t="shared" si="7"/>
        <v>3544</v>
      </c>
      <c r="F10" s="10">
        <f t="shared" si="0"/>
        <v>53160</v>
      </c>
      <c r="G10" s="20">
        <v>38000</v>
      </c>
      <c r="H10" s="9">
        <f t="shared" ref="H10:H15" si="11">ROUND(G10*12/100,0)</f>
        <v>4560</v>
      </c>
      <c r="I10" s="10">
        <f t="shared" si="8"/>
        <v>3040</v>
      </c>
      <c r="J10" s="10">
        <f t="shared" si="1"/>
        <v>45600</v>
      </c>
      <c r="K10" s="10">
        <f t="shared" si="2"/>
        <v>6300</v>
      </c>
      <c r="L10" s="9">
        <f t="shared" si="2"/>
        <v>756</v>
      </c>
      <c r="M10" s="10">
        <f t="shared" si="2"/>
        <v>504</v>
      </c>
      <c r="N10" s="10">
        <f t="shared" si="3"/>
        <v>7560</v>
      </c>
      <c r="O10" s="10">
        <f t="shared" si="4"/>
        <v>706</v>
      </c>
      <c r="P10" s="14">
        <f t="shared" si="9"/>
        <v>756</v>
      </c>
      <c r="Q10" s="9">
        <f t="shared" si="5"/>
        <v>1462</v>
      </c>
      <c r="R10" s="9">
        <f t="shared" si="6"/>
        <v>6098</v>
      </c>
      <c r="S10" s="13"/>
      <c r="T10" s="7"/>
      <c r="U10" s="7"/>
    </row>
    <row r="11" spans="1:21" ht="29.4" customHeight="1">
      <c r="A11" s="17">
        <v>6</v>
      </c>
      <c r="B11" s="18">
        <v>43541</v>
      </c>
      <c r="C11" s="20">
        <v>44300</v>
      </c>
      <c r="D11" s="9">
        <f t="shared" si="10"/>
        <v>5316</v>
      </c>
      <c r="E11" s="10">
        <f t="shared" si="7"/>
        <v>3544</v>
      </c>
      <c r="F11" s="10">
        <f t="shared" si="0"/>
        <v>53160</v>
      </c>
      <c r="G11" s="20">
        <v>38000</v>
      </c>
      <c r="H11" s="9">
        <f t="shared" si="11"/>
        <v>4560</v>
      </c>
      <c r="I11" s="10">
        <f t="shared" si="8"/>
        <v>3040</v>
      </c>
      <c r="J11" s="10">
        <f t="shared" si="1"/>
        <v>45600</v>
      </c>
      <c r="K11" s="10">
        <f t="shared" ref="K11:M15" si="12">C11-G11</f>
        <v>6300</v>
      </c>
      <c r="L11" s="9">
        <f t="shared" si="12"/>
        <v>756</v>
      </c>
      <c r="M11" s="10">
        <f t="shared" si="12"/>
        <v>504</v>
      </c>
      <c r="N11" s="10">
        <f t="shared" si="3"/>
        <v>7560</v>
      </c>
      <c r="O11" s="10">
        <f t="shared" si="4"/>
        <v>706</v>
      </c>
      <c r="P11" s="14">
        <f t="shared" si="9"/>
        <v>756</v>
      </c>
      <c r="Q11" s="9">
        <f t="shared" si="5"/>
        <v>1462</v>
      </c>
      <c r="R11" s="9">
        <f t="shared" si="6"/>
        <v>6098</v>
      </c>
      <c r="S11" s="13"/>
      <c r="T11" s="7"/>
      <c r="U11" s="7"/>
    </row>
    <row r="12" spans="1:21" ht="29.4" customHeight="1">
      <c r="A12" s="17">
        <v>7</v>
      </c>
      <c r="B12" s="18">
        <v>43572</v>
      </c>
      <c r="C12" s="20">
        <v>44300</v>
      </c>
      <c r="D12" s="9">
        <f t="shared" si="10"/>
        <v>5316</v>
      </c>
      <c r="E12" s="10">
        <f t="shared" si="7"/>
        <v>3544</v>
      </c>
      <c r="F12" s="10">
        <f t="shared" si="0"/>
        <v>53160</v>
      </c>
      <c r="G12" s="20">
        <v>38000</v>
      </c>
      <c r="H12" s="9">
        <f t="shared" si="11"/>
        <v>4560</v>
      </c>
      <c r="I12" s="10">
        <f t="shared" si="8"/>
        <v>3040</v>
      </c>
      <c r="J12" s="10">
        <f t="shared" si="1"/>
        <v>45600</v>
      </c>
      <c r="K12" s="10">
        <f t="shared" si="12"/>
        <v>6300</v>
      </c>
      <c r="L12" s="9">
        <f t="shared" si="12"/>
        <v>756</v>
      </c>
      <c r="M12" s="10">
        <f t="shared" si="12"/>
        <v>504</v>
      </c>
      <c r="N12" s="10">
        <f t="shared" si="3"/>
        <v>7560</v>
      </c>
      <c r="O12" s="10">
        <f t="shared" si="4"/>
        <v>706</v>
      </c>
      <c r="P12" s="14">
        <f t="shared" si="9"/>
        <v>756</v>
      </c>
      <c r="Q12" s="9">
        <f t="shared" si="5"/>
        <v>1462</v>
      </c>
      <c r="R12" s="9">
        <f t="shared" si="6"/>
        <v>6098</v>
      </c>
      <c r="S12" s="13"/>
      <c r="T12" s="7"/>
      <c r="U12" s="7"/>
    </row>
    <row r="13" spans="1:21" ht="29.4" customHeight="1">
      <c r="A13" s="17">
        <v>8</v>
      </c>
      <c r="B13" s="18">
        <v>43602</v>
      </c>
      <c r="C13" s="20">
        <v>44300</v>
      </c>
      <c r="D13" s="9">
        <f t="shared" si="10"/>
        <v>5316</v>
      </c>
      <c r="E13" s="10">
        <f t="shared" si="7"/>
        <v>3544</v>
      </c>
      <c r="F13" s="10">
        <f t="shared" si="0"/>
        <v>53160</v>
      </c>
      <c r="G13" s="20">
        <v>38000</v>
      </c>
      <c r="H13" s="9">
        <f t="shared" si="11"/>
        <v>4560</v>
      </c>
      <c r="I13" s="10">
        <f t="shared" si="8"/>
        <v>3040</v>
      </c>
      <c r="J13" s="10">
        <f t="shared" si="1"/>
        <v>45600</v>
      </c>
      <c r="K13" s="10">
        <f t="shared" si="12"/>
        <v>6300</v>
      </c>
      <c r="L13" s="9">
        <f t="shared" si="12"/>
        <v>756</v>
      </c>
      <c r="M13" s="10">
        <f t="shared" si="12"/>
        <v>504</v>
      </c>
      <c r="N13" s="10">
        <f t="shared" si="3"/>
        <v>7560</v>
      </c>
      <c r="O13" s="10">
        <f t="shared" si="4"/>
        <v>706</v>
      </c>
      <c r="P13" s="14">
        <f t="shared" si="9"/>
        <v>756</v>
      </c>
      <c r="Q13" s="9">
        <f t="shared" si="5"/>
        <v>1462</v>
      </c>
      <c r="R13" s="9">
        <f t="shared" si="6"/>
        <v>6098</v>
      </c>
      <c r="S13" s="13"/>
      <c r="T13" s="7"/>
      <c r="U13" s="7"/>
    </row>
    <row r="14" spans="1:21" ht="29.4" customHeight="1">
      <c r="A14" s="17">
        <v>9</v>
      </c>
      <c r="B14" s="18">
        <v>43633</v>
      </c>
      <c r="C14" s="20">
        <v>44300</v>
      </c>
      <c r="D14" s="9">
        <f t="shared" si="10"/>
        <v>5316</v>
      </c>
      <c r="E14" s="10">
        <f t="shared" si="7"/>
        <v>3544</v>
      </c>
      <c r="F14" s="10">
        <f t="shared" si="0"/>
        <v>53160</v>
      </c>
      <c r="G14" s="20">
        <v>38000</v>
      </c>
      <c r="H14" s="9">
        <f t="shared" si="11"/>
        <v>4560</v>
      </c>
      <c r="I14" s="10">
        <f t="shared" si="8"/>
        <v>3040</v>
      </c>
      <c r="J14" s="10">
        <f t="shared" si="1"/>
        <v>45600</v>
      </c>
      <c r="K14" s="10">
        <f t="shared" si="12"/>
        <v>6300</v>
      </c>
      <c r="L14" s="9">
        <f t="shared" si="12"/>
        <v>756</v>
      </c>
      <c r="M14" s="10">
        <f t="shared" si="12"/>
        <v>504</v>
      </c>
      <c r="N14" s="10">
        <f t="shared" si="3"/>
        <v>7560</v>
      </c>
      <c r="O14" s="10">
        <f t="shared" si="4"/>
        <v>706</v>
      </c>
      <c r="P14" s="14">
        <f t="shared" si="9"/>
        <v>756</v>
      </c>
      <c r="Q14" s="9">
        <f t="shared" si="5"/>
        <v>1462</v>
      </c>
      <c r="R14" s="9">
        <f t="shared" si="6"/>
        <v>6098</v>
      </c>
      <c r="S14" s="13"/>
      <c r="T14" s="7"/>
      <c r="U14" s="7"/>
    </row>
    <row r="15" spans="1:21" ht="29.4" customHeight="1">
      <c r="A15" s="17">
        <v>10</v>
      </c>
      <c r="B15" s="18">
        <v>43663</v>
      </c>
      <c r="C15" s="20">
        <v>45600</v>
      </c>
      <c r="D15" s="9">
        <f t="shared" si="10"/>
        <v>5472</v>
      </c>
      <c r="E15" s="10">
        <f t="shared" si="7"/>
        <v>3648</v>
      </c>
      <c r="F15" s="10">
        <f t="shared" si="0"/>
        <v>54720</v>
      </c>
      <c r="G15" s="20">
        <v>39100</v>
      </c>
      <c r="H15" s="9">
        <f t="shared" si="11"/>
        <v>4692</v>
      </c>
      <c r="I15" s="10">
        <f t="shared" si="8"/>
        <v>3128</v>
      </c>
      <c r="J15" s="10">
        <f t="shared" si="1"/>
        <v>46920</v>
      </c>
      <c r="K15" s="10">
        <f t="shared" si="12"/>
        <v>6500</v>
      </c>
      <c r="L15" s="9">
        <f t="shared" si="12"/>
        <v>780</v>
      </c>
      <c r="M15" s="10">
        <f t="shared" si="12"/>
        <v>520</v>
      </c>
      <c r="N15" s="10">
        <f t="shared" si="3"/>
        <v>7800</v>
      </c>
      <c r="O15" s="10">
        <f t="shared" si="4"/>
        <v>728</v>
      </c>
      <c r="P15" s="14">
        <f t="shared" si="9"/>
        <v>780</v>
      </c>
      <c r="Q15" s="9">
        <f t="shared" si="5"/>
        <v>1508</v>
      </c>
      <c r="R15" s="9">
        <f t="shared" si="6"/>
        <v>6292</v>
      </c>
      <c r="S15" s="13"/>
      <c r="T15" s="7"/>
      <c r="U15" s="7"/>
    </row>
    <row r="16" spans="1:21" ht="72.75" customHeight="1">
      <c r="A16" s="41" t="s">
        <v>4</v>
      </c>
      <c r="B16" s="41"/>
      <c r="C16" s="11"/>
      <c r="D16" s="12"/>
      <c r="E16" s="11"/>
      <c r="F16" s="11"/>
      <c r="G16" s="11"/>
      <c r="H16" s="12"/>
      <c r="I16" s="11"/>
      <c r="J16" s="11"/>
      <c r="K16" s="11"/>
      <c r="L16" s="12"/>
      <c r="M16" s="11"/>
      <c r="N16" s="11"/>
      <c r="O16" s="12"/>
      <c r="P16" s="15"/>
      <c r="Q16" s="12"/>
      <c r="R16" s="12"/>
      <c r="S16" s="15"/>
      <c r="T16" s="8"/>
      <c r="U16" s="8"/>
    </row>
  </sheetData>
  <mergeCells count="14">
    <mergeCell ref="S4:S5"/>
    <mergeCell ref="R4:R5"/>
    <mergeCell ref="A16:B16"/>
    <mergeCell ref="A1:S1"/>
    <mergeCell ref="A2:S2"/>
    <mergeCell ref="A3:S3"/>
    <mergeCell ref="A4:A5"/>
    <mergeCell ref="B4:B5"/>
    <mergeCell ref="C4:F4"/>
    <mergeCell ref="G4:J4"/>
    <mergeCell ref="K4:N4"/>
    <mergeCell ref="O4:O5"/>
    <mergeCell ref="P4:P5"/>
    <mergeCell ref="Q4:Q5"/>
  </mergeCells>
  <pageMargins left="0.61" right="0.46" top="0.56000000000000005" bottom="1.1599999999999999" header="0.3" footer="1.1299999999999999"/>
  <pageSetup scale="86" orientation="landscape" r:id="rId1"/>
  <headerFooter>
    <oddFooter>&amp;C&amp;14www.rajkarmchari.com</oddFooter>
  </headerFooter>
  <colBreaks count="1" manualBreakCount="1">
    <brk id="1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U16"/>
  <sheetViews>
    <sheetView workbookViewId="0">
      <selection activeCell="G8" sqref="G8"/>
    </sheetView>
  </sheetViews>
  <sheetFormatPr defaultColWidth="9.109375" defaultRowHeight="13.2"/>
  <cols>
    <col min="1" max="1" width="4.109375" style="1" bestFit="1" customWidth="1"/>
    <col min="2" max="2" width="8.21875" style="2" bestFit="1" customWidth="1"/>
    <col min="3" max="14" width="7.21875" style="1" customWidth="1"/>
    <col min="15" max="16" width="7.33203125" style="1" customWidth="1"/>
    <col min="17" max="18" width="9" style="1" customWidth="1"/>
    <col min="19" max="19" width="13.6640625" style="1" customWidth="1"/>
    <col min="20" max="21" width="10.109375" style="1" customWidth="1"/>
    <col min="22" max="16384" width="9.109375" style="1"/>
  </cols>
  <sheetData>
    <row r="1" spans="1:21" ht="43.8" customHeight="1">
      <c r="A1" s="42" t="s">
        <v>14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4"/>
      <c r="T1" s="3"/>
      <c r="U1" s="3"/>
    </row>
    <row r="2" spans="1:21" ht="24.6">
      <c r="A2" s="45" t="s">
        <v>24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"/>
      <c r="U2" s="4"/>
    </row>
    <row r="3" spans="1:21" ht="25.8">
      <c r="A3" s="46" t="s">
        <v>15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5"/>
      <c r="U3" s="5"/>
    </row>
    <row r="4" spans="1:21" ht="19.5" customHeight="1">
      <c r="A4" s="47" t="s">
        <v>8</v>
      </c>
      <c r="B4" s="48" t="s">
        <v>7</v>
      </c>
      <c r="C4" s="32" t="s">
        <v>0</v>
      </c>
      <c r="D4" s="32"/>
      <c r="E4" s="32"/>
      <c r="F4" s="32"/>
      <c r="G4" s="32" t="s">
        <v>5</v>
      </c>
      <c r="H4" s="32"/>
      <c r="I4" s="32"/>
      <c r="J4" s="32"/>
      <c r="K4" s="33" t="s">
        <v>6</v>
      </c>
      <c r="L4" s="34"/>
      <c r="M4" s="34"/>
      <c r="N4" s="35"/>
      <c r="O4" s="36" t="s">
        <v>9</v>
      </c>
      <c r="P4" s="37" t="s">
        <v>13</v>
      </c>
      <c r="Q4" s="37" t="s">
        <v>10</v>
      </c>
      <c r="R4" s="37" t="s">
        <v>11</v>
      </c>
      <c r="S4" s="39" t="s">
        <v>12</v>
      </c>
      <c r="T4" s="6"/>
      <c r="U4" s="6"/>
    </row>
    <row r="5" spans="1:21" ht="38.25" customHeight="1">
      <c r="A5" s="47"/>
      <c r="B5" s="48"/>
      <c r="C5" s="21" t="s">
        <v>1</v>
      </c>
      <c r="D5" s="21" t="s">
        <v>2</v>
      </c>
      <c r="E5" s="21" t="s">
        <v>3</v>
      </c>
      <c r="F5" s="21" t="s">
        <v>4</v>
      </c>
      <c r="G5" s="21" t="s">
        <v>1</v>
      </c>
      <c r="H5" s="21" t="s">
        <v>2</v>
      </c>
      <c r="I5" s="21" t="s">
        <v>3</v>
      </c>
      <c r="J5" s="21" t="s">
        <v>4</v>
      </c>
      <c r="K5" s="21" t="s">
        <v>1</v>
      </c>
      <c r="L5" s="21" t="s">
        <v>2</v>
      </c>
      <c r="M5" s="21" t="s">
        <v>3</v>
      </c>
      <c r="N5" s="21" t="s">
        <v>4</v>
      </c>
      <c r="O5" s="36"/>
      <c r="P5" s="38"/>
      <c r="Q5" s="38"/>
      <c r="R5" s="38"/>
      <c r="S5" s="40"/>
      <c r="T5" s="6"/>
      <c r="U5" s="6"/>
    </row>
    <row r="6" spans="1:21" ht="29.4" customHeight="1">
      <c r="A6" s="17">
        <v>1</v>
      </c>
      <c r="B6" s="18">
        <v>43390</v>
      </c>
      <c r="C6" s="19">
        <v>44300</v>
      </c>
      <c r="D6" s="9">
        <f>ROUND(C6*9/100,0)</f>
        <v>3987</v>
      </c>
      <c r="E6" s="10">
        <f>ROUND((C6*8/100),0)</f>
        <v>3544</v>
      </c>
      <c r="F6" s="10">
        <f t="shared" ref="F6:F15" si="0">SUM(C6:E6)</f>
        <v>51831</v>
      </c>
      <c r="G6" s="19">
        <v>31100</v>
      </c>
      <c r="H6" s="9"/>
      <c r="I6" s="10"/>
      <c r="J6" s="10">
        <f t="shared" ref="J6:J15" si="1">SUM(G6:I6)</f>
        <v>31100</v>
      </c>
      <c r="K6" s="10">
        <f t="shared" ref="K6:M15" si="2">C6-G6</f>
        <v>13200</v>
      </c>
      <c r="L6" s="9">
        <f t="shared" si="2"/>
        <v>3987</v>
      </c>
      <c r="M6" s="10">
        <f t="shared" si="2"/>
        <v>3544</v>
      </c>
      <c r="N6" s="10">
        <f t="shared" ref="N6:N15" si="3">SUM(K6:M6)</f>
        <v>20731</v>
      </c>
      <c r="O6" s="10">
        <f>ROUND((C6+D6)*10%-G6*10/100,0)</f>
        <v>1719</v>
      </c>
      <c r="P6" s="14">
        <f>ROUND(N6*10/100,0)</f>
        <v>2073</v>
      </c>
      <c r="Q6" s="9">
        <f t="shared" ref="Q6:Q15" si="4">SUM(O6:P6)</f>
        <v>3792</v>
      </c>
      <c r="R6" s="9">
        <f t="shared" ref="R6:R15" si="5">N6-Q6</f>
        <v>16939</v>
      </c>
      <c r="S6" s="13"/>
      <c r="T6" s="7"/>
      <c r="U6" s="7"/>
    </row>
    <row r="7" spans="1:21" ht="29.4" customHeight="1">
      <c r="A7" s="17">
        <v>2</v>
      </c>
      <c r="B7" s="18">
        <v>43421</v>
      </c>
      <c r="C7" s="20">
        <v>44300</v>
      </c>
      <c r="D7" s="9">
        <f>ROUND(C7*9/100,0)</f>
        <v>3987</v>
      </c>
      <c r="E7" s="10">
        <f t="shared" ref="E7:E15" si="6">ROUND((C7*8/100),0)</f>
        <v>3544</v>
      </c>
      <c r="F7" s="10">
        <f t="shared" si="0"/>
        <v>51831</v>
      </c>
      <c r="G7" s="20">
        <v>31100</v>
      </c>
      <c r="H7" s="9"/>
      <c r="I7" s="10"/>
      <c r="J7" s="10">
        <f t="shared" si="1"/>
        <v>31100</v>
      </c>
      <c r="K7" s="10">
        <f t="shared" si="2"/>
        <v>13200</v>
      </c>
      <c r="L7" s="9">
        <f t="shared" si="2"/>
        <v>3987</v>
      </c>
      <c r="M7" s="10">
        <f t="shared" si="2"/>
        <v>3544</v>
      </c>
      <c r="N7" s="10">
        <f t="shared" si="3"/>
        <v>20731</v>
      </c>
      <c r="O7" s="10">
        <f t="shared" ref="O7:O15" si="7">ROUND((C7+D7)*10%-G7*10/100,0)</f>
        <v>1719</v>
      </c>
      <c r="P7" s="14">
        <f t="shared" ref="P7:P15" si="8">ROUND(N7*10/100,0)</f>
        <v>2073</v>
      </c>
      <c r="Q7" s="9">
        <f t="shared" si="4"/>
        <v>3792</v>
      </c>
      <c r="R7" s="9">
        <f t="shared" si="5"/>
        <v>16939</v>
      </c>
      <c r="S7" s="13"/>
      <c r="T7" s="7"/>
      <c r="U7" s="7"/>
    </row>
    <row r="8" spans="1:21" ht="29.4" customHeight="1">
      <c r="A8" s="17">
        <v>3</v>
      </c>
      <c r="B8" s="18">
        <v>43451</v>
      </c>
      <c r="C8" s="20">
        <v>44300</v>
      </c>
      <c r="D8" s="9">
        <f>ROUND(C8*9/100,0)</f>
        <v>3987</v>
      </c>
      <c r="E8" s="10">
        <f t="shared" si="6"/>
        <v>3544</v>
      </c>
      <c r="F8" s="10">
        <f t="shared" si="0"/>
        <v>51831</v>
      </c>
      <c r="G8" s="20">
        <v>31100</v>
      </c>
      <c r="H8" s="9"/>
      <c r="I8" s="10"/>
      <c r="J8" s="10">
        <f t="shared" si="1"/>
        <v>31100</v>
      </c>
      <c r="K8" s="10">
        <f t="shared" si="2"/>
        <v>13200</v>
      </c>
      <c r="L8" s="9">
        <f t="shared" si="2"/>
        <v>3987</v>
      </c>
      <c r="M8" s="10">
        <f t="shared" si="2"/>
        <v>3544</v>
      </c>
      <c r="N8" s="10">
        <f t="shared" si="3"/>
        <v>20731</v>
      </c>
      <c r="O8" s="10">
        <f t="shared" si="7"/>
        <v>1719</v>
      </c>
      <c r="P8" s="14">
        <f t="shared" si="8"/>
        <v>2073</v>
      </c>
      <c r="Q8" s="9">
        <f t="shared" si="4"/>
        <v>3792</v>
      </c>
      <c r="R8" s="9">
        <f t="shared" si="5"/>
        <v>16939</v>
      </c>
      <c r="S8" s="13"/>
      <c r="T8" s="7"/>
      <c r="U8" s="7"/>
    </row>
    <row r="9" spans="1:21" ht="29.4" customHeight="1">
      <c r="A9" s="17">
        <v>4</v>
      </c>
      <c r="B9" s="18">
        <v>43482</v>
      </c>
      <c r="C9" s="20">
        <v>44300</v>
      </c>
      <c r="D9" s="9">
        <f>ROUND(C9*12/100,0)</f>
        <v>5316</v>
      </c>
      <c r="E9" s="10">
        <f t="shared" si="6"/>
        <v>3544</v>
      </c>
      <c r="F9" s="10">
        <f t="shared" si="0"/>
        <v>53160</v>
      </c>
      <c r="G9" s="20">
        <v>31100</v>
      </c>
      <c r="H9" s="9"/>
      <c r="I9" s="10"/>
      <c r="J9" s="10">
        <f t="shared" si="1"/>
        <v>31100</v>
      </c>
      <c r="K9" s="10">
        <f t="shared" si="2"/>
        <v>13200</v>
      </c>
      <c r="L9" s="9">
        <f t="shared" si="2"/>
        <v>5316</v>
      </c>
      <c r="M9" s="10">
        <f t="shared" si="2"/>
        <v>3544</v>
      </c>
      <c r="N9" s="10">
        <f t="shared" si="3"/>
        <v>22060</v>
      </c>
      <c r="O9" s="10">
        <f t="shared" si="7"/>
        <v>1852</v>
      </c>
      <c r="P9" s="14">
        <f t="shared" si="8"/>
        <v>2206</v>
      </c>
      <c r="Q9" s="9">
        <f t="shared" si="4"/>
        <v>4058</v>
      </c>
      <c r="R9" s="9">
        <f t="shared" si="5"/>
        <v>18002</v>
      </c>
      <c r="S9" s="13"/>
      <c r="T9" s="7"/>
      <c r="U9" s="7"/>
    </row>
    <row r="10" spans="1:21" ht="29.4" customHeight="1">
      <c r="A10" s="17">
        <v>5</v>
      </c>
      <c r="B10" s="18">
        <v>43513</v>
      </c>
      <c r="C10" s="20">
        <v>44300</v>
      </c>
      <c r="D10" s="9">
        <f t="shared" ref="D10:D15" si="9">ROUND(C10*12/100,0)</f>
        <v>5316</v>
      </c>
      <c r="E10" s="10">
        <f t="shared" si="6"/>
        <v>3544</v>
      </c>
      <c r="F10" s="10">
        <f t="shared" si="0"/>
        <v>53160</v>
      </c>
      <c r="G10" s="20">
        <v>31100</v>
      </c>
      <c r="H10" s="9"/>
      <c r="I10" s="10"/>
      <c r="J10" s="10">
        <f t="shared" si="1"/>
        <v>31100</v>
      </c>
      <c r="K10" s="10">
        <f t="shared" si="2"/>
        <v>13200</v>
      </c>
      <c r="L10" s="9">
        <f t="shared" si="2"/>
        <v>5316</v>
      </c>
      <c r="M10" s="10">
        <f t="shared" si="2"/>
        <v>3544</v>
      </c>
      <c r="N10" s="10">
        <f t="shared" si="3"/>
        <v>22060</v>
      </c>
      <c r="O10" s="10">
        <f t="shared" si="7"/>
        <v>1852</v>
      </c>
      <c r="P10" s="14">
        <f t="shared" si="8"/>
        <v>2206</v>
      </c>
      <c r="Q10" s="9">
        <f t="shared" si="4"/>
        <v>4058</v>
      </c>
      <c r="R10" s="9">
        <f t="shared" si="5"/>
        <v>18002</v>
      </c>
      <c r="S10" s="13"/>
      <c r="T10" s="7"/>
      <c r="U10" s="7"/>
    </row>
    <row r="11" spans="1:21" ht="29.4" customHeight="1">
      <c r="A11" s="17">
        <v>6</v>
      </c>
      <c r="B11" s="18">
        <v>43541</v>
      </c>
      <c r="C11" s="20">
        <v>44300</v>
      </c>
      <c r="D11" s="9">
        <f t="shared" si="9"/>
        <v>5316</v>
      </c>
      <c r="E11" s="10">
        <f t="shared" si="6"/>
        <v>3544</v>
      </c>
      <c r="F11" s="10">
        <f t="shared" si="0"/>
        <v>53160</v>
      </c>
      <c r="G11" s="20">
        <v>31100</v>
      </c>
      <c r="H11" s="9"/>
      <c r="I11" s="10"/>
      <c r="J11" s="10">
        <f t="shared" si="1"/>
        <v>31100</v>
      </c>
      <c r="K11" s="10">
        <f t="shared" si="2"/>
        <v>13200</v>
      </c>
      <c r="L11" s="9">
        <f t="shared" si="2"/>
        <v>5316</v>
      </c>
      <c r="M11" s="10">
        <f t="shared" si="2"/>
        <v>3544</v>
      </c>
      <c r="N11" s="10">
        <f t="shared" si="3"/>
        <v>22060</v>
      </c>
      <c r="O11" s="10">
        <f t="shared" si="7"/>
        <v>1852</v>
      </c>
      <c r="P11" s="14">
        <f t="shared" si="8"/>
        <v>2206</v>
      </c>
      <c r="Q11" s="9">
        <f t="shared" si="4"/>
        <v>4058</v>
      </c>
      <c r="R11" s="9">
        <f t="shared" si="5"/>
        <v>18002</v>
      </c>
      <c r="S11" s="13"/>
      <c r="T11" s="7"/>
      <c r="U11" s="7"/>
    </row>
    <row r="12" spans="1:21" ht="29.4" customHeight="1">
      <c r="A12" s="17">
        <v>7</v>
      </c>
      <c r="B12" s="18">
        <v>43572</v>
      </c>
      <c r="C12" s="20">
        <v>44300</v>
      </c>
      <c r="D12" s="9">
        <f t="shared" si="9"/>
        <v>5316</v>
      </c>
      <c r="E12" s="10">
        <f t="shared" si="6"/>
        <v>3544</v>
      </c>
      <c r="F12" s="10">
        <f t="shared" si="0"/>
        <v>53160</v>
      </c>
      <c r="G12" s="20">
        <v>31100</v>
      </c>
      <c r="H12" s="9"/>
      <c r="I12" s="10"/>
      <c r="J12" s="10">
        <f t="shared" si="1"/>
        <v>31100</v>
      </c>
      <c r="K12" s="10">
        <f t="shared" si="2"/>
        <v>13200</v>
      </c>
      <c r="L12" s="9">
        <f t="shared" si="2"/>
        <v>5316</v>
      </c>
      <c r="M12" s="10">
        <f t="shared" si="2"/>
        <v>3544</v>
      </c>
      <c r="N12" s="10">
        <f t="shared" si="3"/>
        <v>22060</v>
      </c>
      <c r="O12" s="10">
        <f t="shared" si="7"/>
        <v>1852</v>
      </c>
      <c r="P12" s="14">
        <f t="shared" si="8"/>
        <v>2206</v>
      </c>
      <c r="Q12" s="9">
        <f t="shared" si="4"/>
        <v>4058</v>
      </c>
      <c r="R12" s="9">
        <f t="shared" si="5"/>
        <v>18002</v>
      </c>
      <c r="S12" s="13"/>
      <c r="T12" s="7"/>
      <c r="U12" s="7"/>
    </row>
    <row r="13" spans="1:21" ht="29.4" customHeight="1">
      <c r="A13" s="17">
        <v>8</v>
      </c>
      <c r="B13" s="18">
        <v>43602</v>
      </c>
      <c r="C13" s="20">
        <v>44300</v>
      </c>
      <c r="D13" s="9">
        <f t="shared" si="9"/>
        <v>5316</v>
      </c>
      <c r="E13" s="10">
        <f t="shared" si="6"/>
        <v>3544</v>
      </c>
      <c r="F13" s="10">
        <f t="shared" si="0"/>
        <v>53160</v>
      </c>
      <c r="G13" s="20">
        <v>31100</v>
      </c>
      <c r="H13" s="9"/>
      <c r="I13" s="10"/>
      <c r="J13" s="10">
        <f t="shared" si="1"/>
        <v>31100</v>
      </c>
      <c r="K13" s="10">
        <f t="shared" si="2"/>
        <v>13200</v>
      </c>
      <c r="L13" s="9">
        <f t="shared" si="2"/>
        <v>5316</v>
      </c>
      <c r="M13" s="10">
        <f t="shared" si="2"/>
        <v>3544</v>
      </c>
      <c r="N13" s="10">
        <f t="shared" si="3"/>
        <v>22060</v>
      </c>
      <c r="O13" s="10">
        <f t="shared" si="7"/>
        <v>1852</v>
      </c>
      <c r="P13" s="14">
        <f t="shared" si="8"/>
        <v>2206</v>
      </c>
      <c r="Q13" s="9">
        <f t="shared" si="4"/>
        <v>4058</v>
      </c>
      <c r="R13" s="9">
        <f t="shared" si="5"/>
        <v>18002</v>
      </c>
      <c r="S13" s="13"/>
      <c r="T13" s="7"/>
      <c r="U13" s="7"/>
    </row>
    <row r="14" spans="1:21" ht="29.4" customHeight="1">
      <c r="A14" s="17">
        <v>9</v>
      </c>
      <c r="B14" s="18">
        <v>43633</v>
      </c>
      <c r="C14" s="20">
        <v>44300</v>
      </c>
      <c r="D14" s="9">
        <f t="shared" si="9"/>
        <v>5316</v>
      </c>
      <c r="E14" s="10">
        <f t="shared" si="6"/>
        <v>3544</v>
      </c>
      <c r="F14" s="10">
        <f t="shared" si="0"/>
        <v>53160</v>
      </c>
      <c r="G14" s="20">
        <v>31100</v>
      </c>
      <c r="H14" s="9"/>
      <c r="I14" s="10"/>
      <c r="J14" s="10">
        <f t="shared" si="1"/>
        <v>31100</v>
      </c>
      <c r="K14" s="10">
        <f t="shared" si="2"/>
        <v>13200</v>
      </c>
      <c r="L14" s="9">
        <f t="shared" si="2"/>
        <v>5316</v>
      </c>
      <c r="M14" s="10">
        <f t="shared" si="2"/>
        <v>3544</v>
      </c>
      <c r="N14" s="10">
        <f t="shared" si="3"/>
        <v>22060</v>
      </c>
      <c r="O14" s="10">
        <f t="shared" si="7"/>
        <v>1852</v>
      </c>
      <c r="P14" s="14">
        <f t="shared" si="8"/>
        <v>2206</v>
      </c>
      <c r="Q14" s="9">
        <f t="shared" si="4"/>
        <v>4058</v>
      </c>
      <c r="R14" s="9">
        <f t="shared" si="5"/>
        <v>18002</v>
      </c>
      <c r="S14" s="13"/>
      <c r="T14" s="7"/>
      <c r="U14" s="7"/>
    </row>
    <row r="15" spans="1:21" ht="29.4" customHeight="1">
      <c r="A15" s="17">
        <v>10</v>
      </c>
      <c r="B15" s="18">
        <v>43663</v>
      </c>
      <c r="C15" s="20">
        <v>45600</v>
      </c>
      <c r="D15" s="9">
        <f t="shared" si="9"/>
        <v>5472</v>
      </c>
      <c r="E15" s="10">
        <f t="shared" si="6"/>
        <v>3648</v>
      </c>
      <c r="F15" s="10">
        <f t="shared" si="0"/>
        <v>54720</v>
      </c>
      <c r="G15" s="20">
        <v>31100</v>
      </c>
      <c r="H15" s="9"/>
      <c r="I15" s="10"/>
      <c r="J15" s="10">
        <f t="shared" si="1"/>
        <v>31100</v>
      </c>
      <c r="K15" s="10">
        <f t="shared" si="2"/>
        <v>14500</v>
      </c>
      <c r="L15" s="9">
        <f t="shared" si="2"/>
        <v>5472</v>
      </c>
      <c r="M15" s="10">
        <f t="shared" si="2"/>
        <v>3648</v>
      </c>
      <c r="N15" s="10">
        <f t="shared" si="3"/>
        <v>23620</v>
      </c>
      <c r="O15" s="10">
        <f t="shared" si="7"/>
        <v>1997</v>
      </c>
      <c r="P15" s="14">
        <f t="shared" si="8"/>
        <v>2362</v>
      </c>
      <c r="Q15" s="9">
        <f t="shared" si="4"/>
        <v>4359</v>
      </c>
      <c r="R15" s="9">
        <f t="shared" si="5"/>
        <v>19261</v>
      </c>
      <c r="S15" s="13"/>
      <c r="T15" s="7"/>
      <c r="U15" s="7"/>
    </row>
    <row r="16" spans="1:21" ht="72.75" customHeight="1">
      <c r="A16" s="41" t="s">
        <v>4</v>
      </c>
      <c r="B16" s="41"/>
      <c r="C16" s="11"/>
      <c r="D16" s="12"/>
      <c r="E16" s="11"/>
      <c r="F16" s="11"/>
      <c r="G16" s="11"/>
      <c r="H16" s="12"/>
      <c r="I16" s="11"/>
      <c r="J16" s="11"/>
      <c r="K16" s="11"/>
      <c r="L16" s="12"/>
      <c r="M16" s="11"/>
      <c r="N16" s="11"/>
      <c r="O16" s="12"/>
      <c r="P16" s="15"/>
      <c r="Q16" s="12"/>
      <c r="R16" s="12"/>
      <c r="S16" s="15"/>
      <c r="T16" s="8"/>
      <c r="U16" s="8"/>
    </row>
  </sheetData>
  <mergeCells count="14">
    <mergeCell ref="G4:J4"/>
    <mergeCell ref="K4:N4"/>
    <mergeCell ref="O4:O5"/>
    <mergeCell ref="P4:P5"/>
    <mergeCell ref="Q4:Q5"/>
    <mergeCell ref="R4:R5"/>
    <mergeCell ref="S4:S5"/>
    <mergeCell ref="A16:B16"/>
    <mergeCell ref="A1:S1"/>
    <mergeCell ref="A2:S2"/>
    <mergeCell ref="A3:S3"/>
    <mergeCell ref="A4:A5"/>
    <mergeCell ref="B4:B5"/>
    <mergeCell ref="C4:F4"/>
  </mergeCells>
  <pageMargins left="0.7" right="0.7" top="0.28000000000000003" bottom="0.74" header="0.3" footer="0.71"/>
  <pageSetup paperSize="9" scale="92" orientation="landscape" verticalDpi="0" r:id="rId1"/>
  <headerFooter>
    <oddFooter>&amp;CWWW.RAJKARMCHARI.COM</oddFooter>
  </headerFooter>
  <colBreaks count="1" manualBreakCount="1">
    <brk id="1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instruction</vt:lpstr>
      <vt:lpstr>REGULAR EMPLOYEE</vt:lpstr>
      <vt:lpstr>FIX EMPLOYEE</vt:lpstr>
      <vt:lpstr>'FIX EMPLOYEE'!Print_Area</vt:lpstr>
      <vt:lpstr>'REGULAR EMPLOYEE'!Print_Area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rajsevak.com</dc:title>
  <dc:subject>arrear sheet</dc:subject>
  <dc:creator>DILOD-HATHI</dc:creator>
  <cp:lastModifiedBy>Windows User</cp:lastModifiedBy>
  <cp:lastPrinted>2019-07-07T15:47:42Z</cp:lastPrinted>
  <dcterms:created xsi:type="dcterms:W3CDTF">1996-10-14T23:33:28Z</dcterms:created>
  <dcterms:modified xsi:type="dcterms:W3CDTF">2019-07-07T16:48:56Z</dcterms:modified>
</cp:coreProperties>
</file>